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showInkAnnotation="0" codeName="ThisWorkbook"/>
  <mc:AlternateContent xmlns:mc="http://schemas.openxmlformats.org/markup-compatibility/2006">
    <mc:Choice Requires="x15">
      <x15ac:absPath xmlns:x15ac="http://schemas.microsoft.com/office/spreadsheetml/2010/11/ac" url="https://gexproservices-my.sharepoint.com/personal/jsmith_gexproservices_com/Documents/DOC_CONTROL/QF Documents/"/>
    </mc:Choice>
  </mc:AlternateContent>
  <xr:revisionPtr revIDLastSave="0" documentId="8_{2CD30AD1-ECBA-4F28-A57B-2CCA5FE33392}" xr6:coauthVersionLast="47" xr6:coauthVersionMax="47" xr10:uidLastSave="{00000000-0000-0000-0000-000000000000}"/>
  <workbookProtection workbookAlgorithmName="SHA-512" workbookHashValue="SNR80zjuszdAvChedwvzC9l6IufWr/7HEkT7EGo5XqrhtuQnj2pjjZ77eoSuwj4CmyL2C/ON8yU1SrDH15D27Q==" workbookSaltValue="vG/yCe3ScGV+zCUOFoEB4w==" workbookSpinCount="100000" lockStructure="1"/>
  <bookViews>
    <workbookView xWindow="20370" yWindow="-120" windowWidth="29040" windowHeight="15840" tabRatio="940" activeTab="5" xr2:uid="{00000000-000D-0000-FFFF-FFFF00000000}"/>
  </bookViews>
  <sheets>
    <sheet name="Summary" sheetId="14" r:id="rId1"/>
    <sheet name="Financial" sheetId="16" r:id="rId2"/>
    <sheet name="Quality" sheetId="18" r:id="rId3"/>
    <sheet name="Social Accountability" sheetId="22" r:id="rId4"/>
    <sheet name="Environment &amp; Safety" sheetId="2" r:id="rId5"/>
    <sheet name="Security" sheetId="12" r:id="rId6"/>
    <sheet name="Summary Chart" sheetId="11" r:id="rId7"/>
    <sheet name="Financial Chart" sheetId="9" r:id="rId8"/>
    <sheet name="Quality Chart" sheetId="20" r:id="rId9"/>
    <sheet name="Social Accountability Chart" sheetId="23" r:id="rId10"/>
    <sheet name="Environment Chart" sheetId="5" r:id="rId11"/>
    <sheet name="Security Chart" sheetId="13" r:id="rId12"/>
    <sheet name="Database" sheetId="15" r:id="rId13"/>
    <sheet name="Sheet3" sheetId="10" state="hidden" r:id="rId14"/>
    <sheet name="Sheet1" sheetId="21" state="hidden" r:id="rId15"/>
  </sheets>
  <definedNames>
    <definedName name="_xlnm._FilterDatabase" localSheetId="12" hidden="1">Database!$A$1:$G$598</definedName>
    <definedName name="_xlnm.Print_Area" localSheetId="4">'Environment &amp; Safety'!$B$2:$I$22</definedName>
    <definedName name="_xlnm.Print_Area" localSheetId="1">Financial!$B$2:$I$19</definedName>
    <definedName name="_xlnm.Print_Area" localSheetId="5">Security!$B$2:$I$13</definedName>
    <definedName name="_xlnm.Print_Area" localSheetId="0">Summary!$B$1:$E$47</definedName>
    <definedName name="_xlnm.Print_Titles" localSheetId="4">'Environment &amp; Safety'!$1:$5</definedName>
    <definedName name="_xlnm.Print_Titles" localSheetId="1">Financial!$1:$5</definedName>
    <definedName name="_xlnm.Print_Titles" localSheetId="2">Quality!$1:$5</definedName>
    <definedName name="_xlnm.Print_Titles" localSheetId="5">Security!$1:$5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F15" i="2"/>
  <c r="F16" i="2"/>
  <c r="E15" i="2"/>
  <c r="E16" i="2"/>
  <c r="D15" i="2"/>
  <c r="D16" i="2"/>
  <c r="C15" i="2"/>
  <c r="C16" i="2"/>
  <c r="I4" i="22"/>
  <c r="H4" i="22"/>
  <c r="I4" i="18"/>
  <c r="H4" i="18"/>
  <c r="D9" i="18" l="1"/>
  <c r="D10" i="18"/>
  <c r="D8" i="18"/>
  <c r="F31" i="18" l="1"/>
  <c r="E31" i="18"/>
  <c r="D31" i="18"/>
  <c r="C31" i="18"/>
  <c r="F15" i="12" l="1"/>
  <c r="F16" i="12"/>
  <c r="D15" i="12"/>
  <c r="D16" i="12"/>
  <c r="D14" i="12"/>
  <c r="C14" i="12"/>
  <c r="G6" i="22" l="1"/>
  <c r="H4" i="12" l="1"/>
  <c r="H4" i="2"/>
  <c r="I4" i="16"/>
  <c r="H4" i="16"/>
  <c r="F7" i="18" l="1"/>
  <c r="F8" i="18"/>
  <c r="F9" i="18"/>
  <c r="F10" i="18"/>
  <c r="F11" i="18"/>
  <c r="F12" i="18"/>
  <c r="F13" i="18"/>
  <c r="F14" i="18"/>
  <c r="F15" i="18"/>
  <c r="E11" i="18"/>
  <c r="E15" i="18"/>
  <c r="C7" i="18"/>
  <c r="C8" i="18"/>
  <c r="C9" i="18"/>
  <c r="C10" i="18"/>
  <c r="C11" i="18"/>
  <c r="C12" i="18"/>
  <c r="C13" i="18"/>
  <c r="C14" i="18"/>
  <c r="C15" i="18"/>
  <c r="C16" i="18"/>
  <c r="C17" i="18"/>
  <c r="D7" i="18"/>
  <c r="D11" i="18"/>
  <c r="D12" i="18"/>
  <c r="D13" i="18"/>
  <c r="D14" i="18"/>
  <c r="D15" i="18"/>
  <c r="D16" i="18"/>
  <c r="F2" i="22" l="1"/>
  <c r="F2" i="16"/>
  <c r="I4" i="12" l="1"/>
  <c r="C6" i="21" s="1"/>
  <c r="H3" i="12"/>
  <c r="F14" i="12"/>
  <c r="C15" i="12"/>
  <c r="C16" i="12"/>
  <c r="A5" i="21"/>
  <c r="A4" i="21"/>
  <c r="F7" i="22"/>
  <c r="E16" i="18"/>
  <c r="D17" i="18"/>
  <c r="D18" i="18"/>
  <c r="D19" i="18"/>
  <c r="D20" i="18"/>
  <c r="D21" i="18"/>
  <c r="D22" i="18"/>
  <c r="D23" i="18"/>
  <c r="D24" i="18"/>
  <c r="D25" i="18"/>
  <c r="D26" i="18"/>
  <c r="D27" i="18"/>
  <c r="D28" i="18"/>
  <c r="D29" i="18"/>
  <c r="D30" i="18"/>
  <c r="I4" i="2"/>
  <c r="C5" i="21" s="1"/>
  <c r="B5" i="21"/>
  <c r="C4" i="21"/>
  <c r="H3" i="22"/>
  <c r="C3" i="10"/>
  <c r="H3" i="18"/>
  <c r="C2" i="10"/>
  <c r="H3" i="16"/>
  <c r="F29" i="18"/>
  <c r="E29" i="18"/>
  <c r="C29" i="18"/>
  <c r="F33" i="22"/>
  <c r="D33" i="22"/>
  <c r="C33" i="22"/>
  <c r="F32" i="22"/>
  <c r="I5" i="2"/>
  <c r="H5" i="2"/>
  <c r="G19" i="2"/>
  <c r="G6" i="2"/>
  <c r="G5" i="2"/>
  <c r="F22" i="2"/>
  <c r="F21" i="2"/>
  <c r="F20" i="2"/>
  <c r="F19" i="2"/>
  <c r="F18" i="2"/>
  <c r="F17" i="2"/>
  <c r="F14" i="2"/>
  <c r="F13" i="2"/>
  <c r="F12" i="2"/>
  <c r="F11" i="2"/>
  <c r="F10" i="2"/>
  <c r="F9" i="2"/>
  <c r="F8" i="2"/>
  <c r="F7" i="2"/>
  <c r="F6" i="2"/>
  <c r="F5" i="2"/>
  <c r="E22" i="2"/>
  <c r="E21" i="2"/>
  <c r="E20" i="2"/>
  <c r="E19" i="2"/>
  <c r="E18" i="2"/>
  <c r="E17" i="2"/>
  <c r="E14" i="2"/>
  <c r="E10" i="2"/>
  <c r="E9" i="2"/>
  <c r="E7" i="2"/>
  <c r="E6" i="2"/>
  <c r="E5" i="2"/>
  <c r="D22" i="2"/>
  <c r="D21" i="2"/>
  <c r="D20" i="2"/>
  <c r="D19" i="2"/>
  <c r="D18" i="2"/>
  <c r="D17" i="2"/>
  <c r="D14" i="2"/>
  <c r="D13" i="2"/>
  <c r="D12" i="2"/>
  <c r="D11" i="2"/>
  <c r="D10" i="2"/>
  <c r="D9" i="2"/>
  <c r="D8" i="2"/>
  <c r="D7" i="2"/>
  <c r="D6" i="2"/>
  <c r="D5" i="2"/>
  <c r="C22" i="2"/>
  <c r="C21" i="2"/>
  <c r="C20" i="2"/>
  <c r="C19" i="2"/>
  <c r="C18" i="2"/>
  <c r="C17" i="2"/>
  <c r="C14" i="2"/>
  <c r="C13" i="2"/>
  <c r="C12" i="2"/>
  <c r="C11" i="2"/>
  <c r="C10" i="2"/>
  <c r="C9" i="2"/>
  <c r="C8" i="2"/>
  <c r="C7" i="2"/>
  <c r="C6" i="2"/>
  <c r="C5" i="2"/>
  <c r="D4" i="2"/>
  <c r="G4" i="2"/>
  <c r="F4" i="2"/>
  <c r="E4" i="2"/>
  <c r="E2" i="2"/>
  <c r="I5" i="22"/>
  <c r="H5" i="22"/>
  <c r="G10" i="22"/>
  <c r="G9" i="22"/>
  <c r="G8" i="22"/>
  <c r="G7" i="22"/>
  <c r="G5" i="22"/>
  <c r="F31" i="22"/>
  <c r="F30" i="22"/>
  <c r="F29" i="22"/>
  <c r="F28" i="22"/>
  <c r="F27" i="22"/>
  <c r="F34" i="22"/>
  <c r="F26" i="22"/>
  <c r="F25" i="22"/>
  <c r="F24" i="22"/>
  <c r="F23" i="22"/>
  <c r="F22" i="22"/>
  <c r="F21" i="22"/>
  <c r="F20" i="22"/>
  <c r="F19" i="22"/>
  <c r="F18" i="22"/>
  <c r="F17" i="22"/>
  <c r="F16" i="22"/>
  <c r="F15" i="22"/>
  <c r="F14" i="22"/>
  <c r="F13" i="22"/>
  <c r="F10" i="22"/>
  <c r="F9" i="22"/>
  <c r="F8" i="22"/>
  <c r="F12" i="22"/>
  <c r="F11" i="22"/>
  <c r="F6" i="22"/>
  <c r="F5" i="22"/>
  <c r="E12" i="22"/>
  <c r="E11" i="22"/>
  <c r="E6" i="22"/>
  <c r="E5" i="22"/>
  <c r="D32" i="22"/>
  <c r="D31" i="22"/>
  <c r="D30" i="22"/>
  <c r="D29" i="22"/>
  <c r="D28" i="22"/>
  <c r="D27" i="22"/>
  <c r="D34" i="22"/>
  <c r="D26" i="22"/>
  <c r="D25" i="22"/>
  <c r="D24" i="22"/>
  <c r="D23" i="22"/>
  <c r="D22" i="22"/>
  <c r="D21" i="22"/>
  <c r="D20" i="22"/>
  <c r="D19" i="22"/>
  <c r="D18" i="22"/>
  <c r="D17" i="22"/>
  <c r="D16" i="22"/>
  <c r="D15" i="22"/>
  <c r="D14" i="22"/>
  <c r="D13" i="22"/>
  <c r="D10" i="22"/>
  <c r="D9" i="22"/>
  <c r="D8" i="22"/>
  <c r="D7" i="22"/>
  <c r="D12" i="22"/>
  <c r="D11" i="22"/>
  <c r="D6" i="22"/>
  <c r="D5" i="22"/>
  <c r="C32" i="22"/>
  <c r="C31" i="22"/>
  <c r="C30" i="22"/>
  <c r="C29" i="22"/>
  <c r="C28" i="22"/>
  <c r="C27" i="22"/>
  <c r="C34" i="22"/>
  <c r="C26" i="22"/>
  <c r="C25" i="22"/>
  <c r="C24" i="22"/>
  <c r="C23" i="22"/>
  <c r="C22" i="22"/>
  <c r="C21" i="22"/>
  <c r="C20" i="22"/>
  <c r="C19" i="22"/>
  <c r="C18" i="22"/>
  <c r="C17" i="22"/>
  <c r="C16" i="22"/>
  <c r="C15" i="22"/>
  <c r="C14" i="22"/>
  <c r="C13" i="22"/>
  <c r="C10" i="22"/>
  <c r="C9" i="22"/>
  <c r="C8" i="22"/>
  <c r="C7" i="22"/>
  <c r="C12" i="22"/>
  <c r="C11" i="22"/>
  <c r="C6" i="22"/>
  <c r="C5" i="22"/>
  <c r="D4" i="22"/>
  <c r="G4" i="22"/>
  <c r="F4" i="22"/>
  <c r="E4" i="22"/>
  <c r="E2" i="22"/>
  <c r="F17" i="18"/>
  <c r="E17" i="18"/>
  <c r="A7" i="21"/>
  <c r="A6" i="21"/>
  <c r="A3" i="21"/>
  <c r="A2" i="21"/>
  <c r="C1" i="21"/>
  <c r="B1" i="21"/>
  <c r="I5" i="12"/>
  <c r="H5" i="12"/>
  <c r="G6" i="12"/>
  <c r="G5" i="12"/>
  <c r="F13" i="12"/>
  <c r="F12" i="12"/>
  <c r="F11" i="12"/>
  <c r="F10" i="12"/>
  <c r="F9" i="12"/>
  <c r="F8" i="12"/>
  <c r="F7" i="12"/>
  <c r="F6" i="12"/>
  <c r="F5" i="12"/>
  <c r="E13" i="12"/>
  <c r="E12" i="12"/>
  <c r="E11" i="12"/>
  <c r="E10" i="12"/>
  <c r="E9" i="12"/>
  <c r="E8" i="12"/>
  <c r="E7" i="12"/>
  <c r="E6" i="12"/>
  <c r="E5" i="12"/>
  <c r="D13" i="12"/>
  <c r="D12" i="12"/>
  <c r="D11" i="12"/>
  <c r="D10" i="12"/>
  <c r="D9" i="12"/>
  <c r="D8" i="12"/>
  <c r="D7" i="12"/>
  <c r="D6" i="12"/>
  <c r="D5" i="12"/>
  <c r="C13" i="12"/>
  <c r="C12" i="12"/>
  <c r="C11" i="12"/>
  <c r="C10" i="12"/>
  <c r="C9" i="12"/>
  <c r="C8" i="12"/>
  <c r="C7" i="12"/>
  <c r="C6" i="12"/>
  <c r="C5" i="12"/>
  <c r="D4" i="12"/>
  <c r="G4" i="12"/>
  <c r="F4" i="12"/>
  <c r="E4" i="12"/>
  <c r="E2" i="12"/>
  <c r="I5" i="18"/>
  <c r="H5" i="18"/>
  <c r="G6" i="18"/>
  <c r="G5" i="18"/>
  <c r="F30" i="18"/>
  <c r="F28" i="18"/>
  <c r="F27" i="18"/>
  <c r="F26" i="18"/>
  <c r="F25" i="18"/>
  <c r="F24" i="18"/>
  <c r="F23" i="18"/>
  <c r="F22" i="18"/>
  <c r="F21" i="18"/>
  <c r="F20" i="18"/>
  <c r="F19" i="18"/>
  <c r="F18" i="18"/>
  <c r="F16" i="18"/>
  <c r="F6" i="18"/>
  <c r="F5" i="18"/>
  <c r="E28" i="18"/>
  <c r="E27" i="18"/>
  <c r="E25" i="18"/>
  <c r="E24" i="18"/>
  <c r="E23" i="18"/>
  <c r="E19" i="18"/>
  <c r="E18" i="18"/>
  <c r="E6" i="18"/>
  <c r="E5" i="18"/>
  <c r="D6" i="18"/>
  <c r="D5" i="18"/>
  <c r="C30" i="18"/>
  <c r="C28" i="18"/>
  <c r="C27" i="18"/>
  <c r="C26" i="18"/>
  <c r="C25" i="18"/>
  <c r="C24" i="18"/>
  <c r="C23" i="18"/>
  <c r="C22" i="18"/>
  <c r="C21" i="18"/>
  <c r="C20" i="18"/>
  <c r="C19" i="18"/>
  <c r="C18" i="18"/>
  <c r="C6" i="18"/>
  <c r="C5" i="18"/>
  <c r="D4" i="18"/>
  <c r="G4" i="18"/>
  <c r="F4" i="18"/>
  <c r="E4" i="18"/>
  <c r="E2" i="18"/>
  <c r="I5" i="16"/>
  <c r="H5" i="16"/>
  <c r="G11" i="16"/>
  <c r="G6" i="16"/>
  <c r="G5" i="16"/>
  <c r="F19" i="16"/>
  <c r="F18" i="16"/>
  <c r="F17" i="16"/>
  <c r="F16" i="16"/>
  <c r="F15" i="16"/>
  <c r="F14" i="16"/>
  <c r="F13" i="16"/>
  <c r="F12" i="16"/>
  <c r="F11" i="16"/>
  <c r="F10" i="16"/>
  <c r="F9" i="16"/>
  <c r="F8" i="16"/>
  <c r="F7" i="16"/>
  <c r="F5" i="16"/>
  <c r="E19" i="16"/>
  <c r="E18" i="16"/>
  <c r="E17" i="16"/>
  <c r="E16" i="16"/>
  <c r="E15" i="16"/>
  <c r="E14" i="16"/>
  <c r="E13" i="16"/>
  <c r="E12" i="16"/>
  <c r="E11" i="16"/>
  <c r="E10" i="16"/>
  <c r="E9" i="16"/>
  <c r="E8" i="16"/>
  <c r="E7" i="16"/>
  <c r="E6" i="16"/>
  <c r="E5" i="16"/>
  <c r="D19" i="16"/>
  <c r="D18" i="16"/>
  <c r="D17" i="16"/>
  <c r="D16" i="16"/>
  <c r="D15" i="16"/>
  <c r="D14" i="16"/>
  <c r="D13" i="16"/>
  <c r="D12" i="16"/>
  <c r="D11" i="16"/>
  <c r="D10" i="16"/>
  <c r="D9" i="16"/>
  <c r="D8" i="16"/>
  <c r="D7" i="16"/>
  <c r="D6" i="16"/>
  <c r="D5" i="16"/>
  <c r="C19" i="16"/>
  <c r="C18" i="16"/>
  <c r="C17" i="16"/>
  <c r="C16" i="16"/>
  <c r="C15" i="16"/>
  <c r="C14" i="16"/>
  <c r="C13" i="16"/>
  <c r="C12" i="16"/>
  <c r="C11" i="16"/>
  <c r="C10" i="16"/>
  <c r="C9" i="16"/>
  <c r="C8" i="16"/>
  <c r="C7" i="16"/>
  <c r="E2" i="16"/>
  <c r="G4" i="16"/>
  <c r="F4" i="16"/>
  <c r="E4" i="16"/>
  <c r="D4" i="16"/>
  <c r="C5" i="16"/>
  <c r="C6" i="16"/>
  <c r="D44" i="14"/>
  <c r="D46" i="14"/>
  <c r="D45" i="14"/>
  <c r="E43" i="14"/>
  <c r="D43" i="14"/>
  <c r="E36" i="14"/>
  <c r="D36" i="14"/>
  <c r="E32" i="14"/>
  <c r="D32" i="14"/>
  <c r="D31" i="14"/>
  <c r="D30" i="14"/>
  <c r="D29" i="14"/>
  <c r="E24" i="14"/>
  <c r="D24" i="14"/>
  <c r="E21" i="14"/>
  <c r="D21" i="14"/>
  <c r="D23" i="14"/>
  <c r="D22" i="14"/>
  <c r="D20" i="14"/>
  <c r="D19" i="14"/>
  <c r="D18" i="14"/>
  <c r="E17" i="14"/>
  <c r="D17" i="14"/>
  <c r="D16" i="14"/>
  <c r="D15" i="14"/>
  <c r="D14" i="14"/>
  <c r="D13" i="14"/>
  <c r="D12" i="14"/>
  <c r="D11" i="14"/>
  <c r="D10" i="14"/>
  <c r="D9" i="14"/>
  <c r="D8" i="14"/>
  <c r="E7" i="14"/>
  <c r="D7" i="14"/>
  <c r="D6" i="14"/>
  <c r="B46" i="14"/>
  <c r="B45" i="14"/>
  <c r="B44" i="14"/>
  <c r="C43" i="14"/>
  <c r="B43" i="14"/>
  <c r="C36" i="14"/>
  <c r="B36" i="14"/>
  <c r="C32" i="14"/>
  <c r="B32" i="14"/>
  <c r="B31" i="14"/>
  <c r="B30" i="14"/>
  <c r="B29" i="14"/>
  <c r="B28" i="14"/>
  <c r="B23" i="14"/>
  <c r="B22" i="14"/>
  <c r="C24" i="14"/>
  <c r="B24" i="14"/>
  <c r="C21" i="14"/>
  <c r="B21" i="14"/>
  <c r="B20" i="14"/>
  <c r="B19" i="14"/>
  <c r="B18" i="14"/>
  <c r="B17" i="14"/>
  <c r="B16" i="14"/>
  <c r="B15" i="14"/>
  <c r="B14" i="14"/>
  <c r="B13" i="14"/>
  <c r="B12" i="14"/>
  <c r="B11" i="14"/>
  <c r="B10" i="14"/>
  <c r="B9" i="14"/>
  <c r="B8" i="14"/>
  <c r="C7" i="14"/>
  <c r="B7" i="14"/>
  <c r="B6" i="14"/>
  <c r="B4" i="14"/>
  <c r="B5" i="14"/>
  <c r="B3" i="14"/>
  <c r="F2" i="18"/>
  <c r="F2" i="2"/>
  <c r="F2" i="12"/>
  <c r="B3" i="10"/>
  <c r="B5" i="10" l="1"/>
  <c r="B2" i="21"/>
  <c r="B2" i="10"/>
  <c r="H3" i="2"/>
  <c r="E6" i="14" s="1"/>
  <c r="C2" i="21"/>
  <c r="I3" i="16"/>
  <c r="I3" i="22"/>
  <c r="B6" i="21"/>
  <c r="C5" i="10"/>
  <c r="I3" i="12"/>
  <c r="I3" i="2"/>
  <c r="B4" i="10"/>
  <c r="C4" i="10"/>
  <c r="B4" i="21"/>
  <c r="B3" i="21"/>
  <c r="C3" i="21"/>
  <c r="I3" i="18"/>
  <c r="E30" i="14" l="1"/>
  <c r="C7" i="21" s="1"/>
  <c r="B6" i="10"/>
  <c r="B7" i="21"/>
  <c r="E31" i="14" l="1"/>
  <c r="C6" i="10"/>
</calcChain>
</file>

<file path=xl/sharedStrings.xml><?xml version="1.0" encoding="utf-8"?>
<sst xmlns="http://schemas.openxmlformats.org/spreadsheetml/2006/main" count="2901" uniqueCount="2494">
  <si>
    <t>Language / 語 / Langue / Nyelv/ Idioma / Sprache:</t>
  </si>
  <si>
    <t>English</t>
  </si>
  <si>
    <t>Products</t>
  </si>
  <si>
    <t>Processes</t>
  </si>
  <si>
    <t>Bolts/Screws</t>
  </si>
  <si>
    <t>CNC/Machining</t>
  </si>
  <si>
    <t>Casting/Molding</t>
  </si>
  <si>
    <t>Bending</t>
  </si>
  <si>
    <t>Dowels/Pins</t>
  </si>
  <si>
    <t>Casting/Forging</t>
  </si>
  <si>
    <t>Electricals</t>
  </si>
  <si>
    <t>Coating/Plating</t>
  </si>
  <si>
    <t>Fabrications</t>
  </si>
  <si>
    <t>Cold Forming</t>
  </si>
  <si>
    <t>Fittings</t>
  </si>
  <si>
    <t>Fabrication/Assembly</t>
  </si>
  <si>
    <t>Flanges</t>
  </si>
  <si>
    <t>Heading/Threading</t>
  </si>
  <si>
    <t>Gaskets/Seals/O-rings</t>
  </si>
  <si>
    <t>Heat Treating</t>
  </si>
  <si>
    <t>Machining</t>
  </si>
  <si>
    <t>Hot Forming</t>
  </si>
  <si>
    <t>Nuts</t>
  </si>
  <si>
    <t>Stamping</t>
  </si>
  <si>
    <t>Piping/Tubing</t>
  </si>
  <si>
    <t>Welding</t>
  </si>
  <si>
    <t>Valves</t>
  </si>
  <si>
    <t>Other</t>
  </si>
  <si>
    <t>Washers</t>
  </si>
  <si>
    <t>Weldments</t>
  </si>
  <si>
    <t>Wire/Cable/Harness</t>
  </si>
  <si>
    <t>F1</t>
  </si>
  <si>
    <t>F2</t>
  </si>
  <si>
    <t>F3</t>
  </si>
  <si>
    <t>F5</t>
  </si>
  <si>
    <t>F6</t>
  </si>
  <si>
    <t>F7</t>
  </si>
  <si>
    <t>F8</t>
  </si>
  <si>
    <t>F9</t>
  </si>
  <si>
    <t>F10</t>
  </si>
  <si>
    <t>F11</t>
  </si>
  <si>
    <t>F12</t>
  </si>
  <si>
    <t>F13</t>
  </si>
  <si>
    <t>F14</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</si>
  <si>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</si>
  <si>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</si>
  <si>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</si>
  <si>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</si>
  <si>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</si>
  <si>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</si>
  <si>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</si>
  <si>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</si>
  <si>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</si>
  <si>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</si>
  <si>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</si>
  <si>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</si>
  <si>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</si>
  <si>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</si>
  <si>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</si>
  <si>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</si>
  <si>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</si>
  <si>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</si>
  <si>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</si>
  <si>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</si>
  <si>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</si>
  <si>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</si>
  <si>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</si>
  <si>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</si>
  <si>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</si>
  <si>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S1</t>
  </si>
  <si>
    <t>S2</t>
  </si>
  <si>
    <t>S3</t>
  </si>
  <si>
    <t>S4</t>
  </si>
  <si>
    <t>S5</t>
  </si>
  <si>
    <t>S6</t>
  </si>
  <si>
    <t>S7</t>
  </si>
  <si>
    <t>S8</t>
  </si>
  <si>
    <t>S9</t>
  </si>
  <si>
    <t>S10</t>
  </si>
  <si>
    <t>S11</t>
  </si>
  <si>
    <t>E1</t>
  </si>
  <si>
    <t>E2</t>
  </si>
  <si>
    <t>E3</t>
  </si>
  <si>
    <t>E4</t>
  </si>
  <si>
    <t>E5</t>
  </si>
  <si>
    <t>E6</t>
  </si>
  <si>
    <t>E7</t>
  </si>
  <si>
    <t>E8</t>
  </si>
  <si>
    <t>E9</t>
  </si>
  <si>
    <t>E10</t>
  </si>
  <si>
    <t>E11</t>
  </si>
  <si>
    <t>E12</t>
  </si>
  <si>
    <t>E13</t>
  </si>
  <si>
    <t>E14</t>
  </si>
  <si>
    <t>E15</t>
  </si>
  <si>
    <t>Francais</t>
  </si>
  <si>
    <t>Magyar</t>
  </si>
  <si>
    <t>Espanol</t>
  </si>
  <si>
    <t>Deutsch</t>
  </si>
  <si>
    <t>SUPPLIER ASSESSMENT - DISTRIBUTOR</t>
  </si>
  <si>
    <t>EVALUATION FOURNISSEUR - DISTRIBUTEUR</t>
  </si>
  <si>
    <t>SZÁLLÍTÓ ÉRTÉKELÉSE - FORGALMAZÓ</t>
  </si>
  <si>
    <t>EVALUACIÓN DEL PROVEEDOR - DISTRIBUIDOR</t>
  </si>
  <si>
    <t>LIEFERANTENBEWERTUNG - HÄNDLER</t>
  </si>
  <si>
    <t>SUPPLIER SELF SURVEY</t>
  </si>
  <si>
    <t>AUTO-EVALUATION FOURNISSEUR</t>
  </si>
  <si>
    <t>SZÁLLÍTÓ ÖNÉRTÉKELÉSE</t>
  </si>
  <si>
    <t>AUTOEXAMEN PARA EL PROVEEDOR</t>
  </si>
  <si>
    <t>SELBSTAUSKUNFT</t>
  </si>
  <si>
    <t>SELF-SURVEY DATE</t>
  </si>
  <si>
    <t>DATE DE L'AUTO-EVALUATION</t>
  </si>
  <si>
    <t>ÖNÉRTÉKELÉS DÁTUMA</t>
  </si>
  <si>
    <t>FECHA DE AUTOEXAMEN</t>
  </si>
  <si>
    <t>DATUM DER SELBSTAUSKUNFT</t>
  </si>
  <si>
    <t xml:space="preserve">SUPPLIER CONTACT INFORMATION </t>
  </si>
  <si>
    <t>INFORMATIONS DE CONTACT FOURNISSEUR</t>
  </si>
  <si>
    <t xml:space="preserve">SZÁLLÍTÓ KAPCSOLATTARTÁSI ADATAI </t>
  </si>
  <si>
    <t xml:space="preserve">INFORMACIÓN DE CONTACTO DEL PROVEEDOR </t>
  </si>
  <si>
    <t>KONTAKTDATEN DES LIEFERANTEN</t>
  </si>
  <si>
    <t>SUPPLIER NAME</t>
  </si>
  <si>
    <t>NOM DU FOURNISSEUR</t>
  </si>
  <si>
    <t>SZÁLLÍTÓ NEVE</t>
  </si>
  <si>
    <t>NOMBRE DEL PROVEEDOR</t>
  </si>
  <si>
    <t>LIEFERANTENNAME</t>
  </si>
  <si>
    <t>ADDRESS</t>
  </si>
  <si>
    <t>ADRESSE</t>
  </si>
  <si>
    <t>CÍM</t>
  </si>
  <si>
    <t>DIRECCIÓN</t>
  </si>
  <si>
    <t>ANSCHRIFT</t>
  </si>
  <si>
    <t>CITY</t>
  </si>
  <si>
    <t>VILLE</t>
  </si>
  <si>
    <t>VÁROS</t>
  </si>
  <si>
    <t>CIUDAD</t>
  </si>
  <si>
    <t>STADT</t>
  </si>
  <si>
    <t>STATE</t>
  </si>
  <si>
    <t>ETAT</t>
  </si>
  <si>
    <t>ÁLLAM</t>
  </si>
  <si>
    <t>ESTADO</t>
  </si>
  <si>
    <t>ZIP CODE</t>
  </si>
  <si>
    <t>CODE POSTAL</t>
  </si>
  <si>
    <t>IRÁNYÍTÓSZÁM</t>
  </si>
  <si>
    <t>CÓDIGO POSTAL</t>
  </si>
  <si>
    <t>PLZ</t>
  </si>
  <si>
    <t>COUNTRY</t>
  </si>
  <si>
    <t>PAYS</t>
  </si>
  <si>
    <t>ORSZÁG</t>
  </si>
  <si>
    <t>PAÍS</t>
  </si>
  <si>
    <t>LAND</t>
  </si>
  <si>
    <t xml:space="preserve">TELEPHONE NUMBER </t>
  </si>
  <si>
    <t xml:space="preserve">NUMERO DE TELEPHONE </t>
  </si>
  <si>
    <t xml:space="preserve">TELEFONSZÁM </t>
  </si>
  <si>
    <t xml:space="preserve">NÚMERO DE TELÉFONO </t>
  </si>
  <si>
    <t xml:space="preserve">TELEFONNUMMER </t>
  </si>
  <si>
    <t xml:space="preserve">SUPPLIER CONTACT </t>
  </si>
  <si>
    <t xml:space="preserve">CONTACT FOURNISSEUR </t>
  </si>
  <si>
    <t xml:space="preserve">CONTACTO DEL PROVEEDOR </t>
  </si>
  <si>
    <t xml:space="preserve">KONTAKTDATEN DES LIEFERANTEN </t>
  </si>
  <si>
    <t>e-mail</t>
  </si>
  <si>
    <t>Adresse e-mail</t>
  </si>
  <si>
    <t>E-mail</t>
  </si>
  <si>
    <t>Correo electrónico</t>
  </si>
  <si>
    <t>E-Mail</t>
  </si>
  <si>
    <t>PHONE</t>
  </si>
  <si>
    <t>TELEPHONE</t>
  </si>
  <si>
    <t>TELEFON</t>
  </si>
  <si>
    <t>TELÉFONO</t>
  </si>
  <si>
    <t>CONTACT- QUALITY</t>
  </si>
  <si>
    <t>CONTACT- QUALITE</t>
  </si>
  <si>
    <t>KAPCSOLAT - MINŐSÉGÜGY</t>
  </si>
  <si>
    <t>CONTACTO-CALIDAD</t>
  </si>
  <si>
    <t>KONTAKT - QUALITÄT</t>
  </si>
  <si>
    <t>CERTIFICATIONS</t>
  </si>
  <si>
    <t>TANÚSÍTVÁNYOK</t>
  </si>
  <si>
    <t>CERTIFICACIONES</t>
  </si>
  <si>
    <t>ZERTIFIZIERUNGEN</t>
  </si>
  <si>
    <t xml:space="preserve">Quality Systems 1 </t>
  </si>
  <si>
    <t xml:space="preserve">Systèmes Qualité 1 </t>
  </si>
  <si>
    <t xml:space="preserve">Minőségügyi rendszerek 1 </t>
  </si>
  <si>
    <t xml:space="preserve">Sistemas de calidad 1 </t>
  </si>
  <si>
    <t xml:space="preserve">Qualitätssysteme 1 </t>
  </si>
  <si>
    <t xml:space="preserve">Quality Systems 2 </t>
  </si>
  <si>
    <t xml:space="preserve">Systèmes Qualité 2 </t>
  </si>
  <si>
    <t xml:space="preserve">Minőségügyi rendszerek 2 </t>
  </si>
  <si>
    <t xml:space="preserve">Sistemas de calidad 2 </t>
  </si>
  <si>
    <t xml:space="preserve">Qualitätssysteme 2 </t>
  </si>
  <si>
    <t>INDICATE YOUR PERCEIVED STRENGTHS</t>
  </si>
  <si>
    <t>INDIQUEZ VOS FORCES (TELLES QUE VOUS LES PERCEVEZ)</t>
  </si>
  <si>
    <t>INDIQUE SUS PUNTOS FUERTES</t>
  </si>
  <si>
    <t>GEBEN SIE IHRE WAHRGENOMMENEN STÄRKEN AN</t>
  </si>
  <si>
    <t>PRIOR AUDIT DATE</t>
  </si>
  <si>
    <t>DATE AUDIT PREALABLE</t>
  </si>
  <si>
    <t>KORÁBBI ELLENŐRZÉS DÁTUMA</t>
  </si>
  <si>
    <t>FECHA DE AUDITORÍA ANTERIOR</t>
  </si>
  <si>
    <t>SITE AUDIT DATE</t>
  </si>
  <si>
    <t>DATE AUDIT SUR SITE</t>
  </si>
  <si>
    <t>TELEPHELY-ELLENŐRZÉS DÁTUMA</t>
  </si>
  <si>
    <t>FECHA DE AUDITORÍA DEL SITIO</t>
  </si>
  <si>
    <t>DATUM DES VOR-ORT-AUDITS</t>
  </si>
  <si>
    <t>ACTION PLAN DUE</t>
  </si>
  <si>
    <t>ECHEANCE PLAN D'ACTION</t>
  </si>
  <si>
    <t>ESEDÉKES AKCIÓTERV</t>
  </si>
  <si>
    <t>FECHA DEL PLAN DE ACCIÓN</t>
  </si>
  <si>
    <t>AUDIT ATTENDEES - SUPPLIER</t>
  </si>
  <si>
    <t>PARTICIPANTS A L'AUDIT - FOURNISSEUR</t>
  </si>
  <si>
    <t>AZ ELLENŐRZÉS RÉSZTVEVŐI - SZÁLLÍTÓ</t>
  </si>
  <si>
    <t>ASISTENTES A LA AUDITORÍA - PROVEEDOR</t>
  </si>
  <si>
    <t>AUDITTEILNEHMER - LIEFERANT</t>
  </si>
  <si>
    <t>OBSERVED STRENGTHS</t>
  </si>
  <si>
    <t>FORCES CONSTATEES</t>
  </si>
  <si>
    <t>MEGFIGYELT ERŐSSÉGEK</t>
  </si>
  <si>
    <t>PUNTOS FUERTES OBSERVADOS</t>
  </si>
  <si>
    <t>BEOBACHTETE STÄRKEN</t>
  </si>
  <si>
    <t>AUDIT SCOPE</t>
  </si>
  <si>
    <t>ELLENŐRZÉS HATÓKÖRE</t>
  </si>
  <si>
    <t>ALCANCE DE LA AUDITORÍA</t>
  </si>
  <si>
    <t>AUDITPUNKTZAHL</t>
  </si>
  <si>
    <t>Quality Systems</t>
  </si>
  <si>
    <t>Systèmes Qualité</t>
  </si>
  <si>
    <t>Minőségügyi rendszerek</t>
  </si>
  <si>
    <t>Sistemas de calidad</t>
  </si>
  <si>
    <t>Qualitätssysteme</t>
  </si>
  <si>
    <t>Environment &amp; Safety</t>
  </si>
  <si>
    <t>Environnement &amp; Sécurité</t>
  </si>
  <si>
    <t>Környezetvédelem &amp; biztonság</t>
  </si>
  <si>
    <t>Medio ambiente y seguridad</t>
  </si>
  <si>
    <t>Umwelt &amp; Sicherheit</t>
  </si>
  <si>
    <t>Security</t>
  </si>
  <si>
    <t>Sécurité</t>
  </si>
  <si>
    <t>Biztonság</t>
  </si>
  <si>
    <t>Seguridad</t>
  </si>
  <si>
    <t>Sicherheit</t>
  </si>
  <si>
    <t>SCORE</t>
  </si>
  <si>
    <t>PONTSZÁM</t>
  </si>
  <si>
    <t>PUNTAJE</t>
  </si>
  <si>
    <t>PUNKTZAHL</t>
  </si>
  <si>
    <t>DEMOGRAPHIC INFORMATION</t>
  </si>
  <si>
    <t>INFORMATIONS DEMOGRAPHIQUES</t>
  </si>
  <si>
    <t>DEMOGRÁFIAI ADATOK</t>
  </si>
  <si>
    <t>INFORMACIÓN DEMOGRÁFICA</t>
  </si>
  <si>
    <t>DEMOGRAPHISCHE INFORMATIONEN</t>
  </si>
  <si>
    <t xml:space="preserve">YEAR ESTABLISHED  </t>
  </si>
  <si>
    <t xml:space="preserve">ANNEE DE CREATION  </t>
  </si>
  <si>
    <t xml:space="preserve">ALAPÍTÁS ÉVE  </t>
  </si>
  <si>
    <t xml:space="preserve">FECHA DE CREACIÓN  </t>
  </si>
  <si>
    <t xml:space="preserve">GRÜNDUNGSJAHR  </t>
  </si>
  <si>
    <t xml:space="preserve">ANNUAL SALES ($US) </t>
  </si>
  <si>
    <t xml:space="preserve">VENTES ANNUELLES (en USD) </t>
  </si>
  <si>
    <t xml:space="preserve">ÉVES FORGALOM (USD) </t>
  </si>
  <si>
    <t xml:space="preserve">VENTAS ANUALES (USD) </t>
  </si>
  <si>
    <t xml:space="preserve">JAHRESUMSATZ (USD) </t>
  </si>
  <si>
    <t xml:space="preserve">% EXPORT (N AMER/ASIA/EU)  </t>
  </si>
  <si>
    <t xml:space="preserve">% EXPORTATIONS (EN ZONES AMER/ASIE/UE)  </t>
  </si>
  <si>
    <t xml:space="preserve">EXPORT %-A (É-AMERIKA/ÁZSIA/EU)  </t>
  </si>
  <si>
    <t xml:space="preserve">% DE EXPORTACIÓN (EN AMER/ASIA/EU)  </t>
  </si>
  <si>
    <t xml:space="preserve">% EXPORT (N AMER/ASIEN/EU)  </t>
  </si>
  <si>
    <t>PRIMARY COMMODITY</t>
  </si>
  <si>
    <t>PRODUIT PRINCIPAL</t>
  </si>
  <si>
    <t>ELSŐDLEGES ÁRUCIKK</t>
  </si>
  <si>
    <t>COMUNIDAD PRIMARIA</t>
  </si>
  <si>
    <t>2ND COMMODITY</t>
  </si>
  <si>
    <t>DEUXIEME PRODUIT</t>
  </si>
  <si>
    <t>2. ÁRUCIKK</t>
  </si>
  <si>
    <t>2ª COMUNIDAD</t>
  </si>
  <si>
    <t xml:space="preserve">3RD COMMODITY </t>
  </si>
  <si>
    <t xml:space="preserve">TROISIEME PAYS </t>
  </si>
  <si>
    <t xml:space="preserve">3. ÁRUCIKK </t>
  </si>
  <si>
    <t xml:space="preserve">3ª COMUNIDAD </t>
  </si>
  <si>
    <t xml:space="preserve">PRIMARY PROCESS </t>
  </si>
  <si>
    <t xml:space="preserve">PROCESSUS PRINCIPAL </t>
  </si>
  <si>
    <t xml:space="preserve">ELSŐDLEGES FOLYAMAT </t>
  </si>
  <si>
    <t xml:space="preserve">PROCESO PRINCIPAL </t>
  </si>
  <si>
    <t xml:space="preserve">2ND PROCESS </t>
  </si>
  <si>
    <t xml:space="preserve">DEUXIEME PROCESSUS </t>
  </si>
  <si>
    <t xml:space="preserve">2. FOLYAMAT </t>
  </si>
  <si>
    <t xml:space="preserve">2º PROCESO </t>
  </si>
  <si>
    <t xml:space="preserve">3RD PROCESS </t>
  </si>
  <si>
    <t xml:space="preserve">TROISIEME PROCESSUS </t>
  </si>
  <si>
    <t xml:space="preserve">3. FOLYAMAT </t>
  </si>
  <si>
    <t xml:space="preserve">3º PROCESO </t>
  </si>
  <si>
    <t>SELF SURVEY COMPLETED BY</t>
  </si>
  <si>
    <t>AUTO EVALUATION REALISEE PAR</t>
  </si>
  <si>
    <t>AZ ÖNÉRTÉKELÉST KÉSZÍTETTE:</t>
  </si>
  <si>
    <t>AUTOEXAMEN COMPLETADO POR</t>
  </si>
  <si>
    <t>SELBSTAUSKUNFT AUSGEFÜLLT VON</t>
  </si>
  <si>
    <t>NAME</t>
  </si>
  <si>
    <t>NOM</t>
  </si>
  <si>
    <t>NÉV</t>
  </si>
  <si>
    <t>NOMBRE</t>
  </si>
  <si>
    <t xml:space="preserve">Environmental Systems </t>
  </si>
  <si>
    <t xml:space="preserve">Systèmes environnementaux </t>
  </si>
  <si>
    <t xml:space="preserve">Környezetvédelmi rendszerek </t>
  </si>
  <si>
    <t xml:space="preserve">Sistemas ambientales </t>
  </si>
  <si>
    <t xml:space="preserve">Umweltsysteme </t>
  </si>
  <si>
    <t>Safety Systems</t>
  </si>
  <si>
    <t>Systèmes de sécurité</t>
  </si>
  <si>
    <t>Biztonsági rendszerek</t>
  </si>
  <si>
    <t>Sistemas de seguridad</t>
  </si>
  <si>
    <t>Sicherheitssysteme</t>
  </si>
  <si>
    <t xml:space="preserve">INDICATE YOUR PERCEIVED WEAKNESSES </t>
  </si>
  <si>
    <t xml:space="preserve">INDIQUEZ VOS FAIBLESSES (TELLES QUE VOUS LES PERCEVEZ) </t>
  </si>
  <si>
    <t xml:space="preserve">JELÖLJE MEG A GYENGESÉGEIT </t>
  </si>
  <si>
    <t xml:space="preserve">INDIQUE SUS DEBILIDADES </t>
  </si>
  <si>
    <t xml:space="preserve">GEBEN SIE IHRE WAHRGENOMMENEN SCHWÄCHEN AN </t>
  </si>
  <si>
    <t>PRIOR AUDIT SCORE</t>
  </si>
  <si>
    <t>SCORE AUDIT PREALABLE</t>
  </si>
  <si>
    <t>KORÁBBI ELLENŐRZÉS PONTSZÁMA</t>
  </si>
  <si>
    <t>PUNTAJE DE AUDITORÍA ANTERIOR</t>
  </si>
  <si>
    <t>PUNKTZAHL BEIM LETZTEN AUDIT</t>
  </si>
  <si>
    <t>SITE AUDIT SCORE</t>
  </si>
  <si>
    <t>SCORE AUDIT SUR SITE</t>
  </si>
  <si>
    <t>TELEPHELY-ELLENŐRZÉS PONTSZÁMA</t>
  </si>
  <si>
    <t>PUNTAJE DE AUDITORÍA DEL SITIO</t>
  </si>
  <si>
    <t>PUNKTZAHL BEIM VOR-ORT-AUDIT</t>
  </si>
  <si>
    <t>APPROVAL RATING</t>
  </si>
  <si>
    <t>NOTE APPROBATION</t>
  </si>
  <si>
    <t>JÓVÁHAGYÁS MINŐSÍTÉSE</t>
  </si>
  <si>
    <t>ÍNDICE DE APROBACIÓN</t>
  </si>
  <si>
    <t>ZULASSUNGSBEWERTUNG</t>
  </si>
  <si>
    <t>OBSERVED FINDINGS</t>
  </si>
  <si>
    <t>CONCLUSIONS</t>
  </si>
  <si>
    <t>MEGFIGYELT MEGÁLLAPÍTÁSOK</t>
  </si>
  <si>
    <t>HALLAZGOS OBSERVADOS</t>
  </si>
  <si>
    <t>BEOBACHTETE ERGEBNISSE</t>
  </si>
  <si>
    <t>SUPPLIER SEGMENT</t>
  </si>
  <si>
    <t>SEGMENT FOURNISSEUR</t>
  </si>
  <si>
    <t>SZÁLLÍTÓI SZEGMENS</t>
  </si>
  <si>
    <t>SEGMENTO DEL PROVEEDOR</t>
  </si>
  <si>
    <t>LIEFERANTENSEGMENT</t>
  </si>
  <si>
    <t>Hardware &amp; Fasteners</t>
  </si>
  <si>
    <t>Composants matériels &amp; Fixations</t>
  </si>
  <si>
    <t>Hardver és kötőelemek</t>
  </si>
  <si>
    <t>Hardware y Cierres</t>
  </si>
  <si>
    <t>Ausstattung &amp; Befestigungselemente</t>
  </si>
  <si>
    <t>Fabrications &amp; Assembly</t>
  </si>
  <si>
    <t>Fabrication &amp; Montage</t>
  </si>
  <si>
    <t>Előállítás és összeszerelés</t>
  </si>
  <si>
    <t>Fabricación y ensamblaje</t>
  </si>
  <si>
    <t>Fertigung &amp; Montage</t>
  </si>
  <si>
    <t>Electrical &amp; Instrumentation</t>
  </si>
  <si>
    <t>Composants électriques &amp; Instrumentation</t>
  </si>
  <si>
    <t>Villamosság és műszerek</t>
  </si>
  <si>
    <t>Dispositivos eléctricos e implementación</t>
  </si>
  <si>
    <t>Elektronik &amp; Werkzeugbau</t>
  </si>
  <si>
    <t>FINANCIAL</t>
  </si>
  <si>
    <t>Supplier Name</t>
  </si>
  <si>
    <t>Nom du fournisseur</t>
  </si>
  <si>
    <t>Szállító neve</t>
  </si>
  <si>
    <t>Nombre del Proveedor</t>
  </si>
  <si>
    <t>Lieferantenname</t>
  </si>
  <si>
    <t>Financial</t>
  </si>
  <si>
    <t>Gestion financière</t>
  </si>
  <si>
    <t>Financiero</t>
  </si>
  <si>
    <t>Finanzen</t>
  </si>
  <si>
    <t>SCORING  GUIDELINES</t>
  </si>
  <si>
    <t>INSTRUCTIONS RELATIVES A LA NOTATION</t>
  </si>
  <si>
    <t>PONTOZÁSI SZEMPONTOK</t>
  </si>
  <si>
    <t>GUÍA DE PUNTAJE</t>
  </si>
  <si>
    <t>ANLEITUNG FÜR PUNKTEVERGABE</t>
  </si>
  <si>
    <t>Public Company</t>
  </si>
  <si>
    <t>Entreprise publique</t>
  </si>
  <si>
    <t>Nyilvános társaság</t>
  </si>
  <si>
    <t>Compañía pública</t>
  </si>
  <si>
    <t>Aktiengesellschaft</t>
  </si>
  <si>
    <t xml:space="preserve">Years in Business
</t>
  </si>
  <si>
    <t xml:space="preserve">Nombre d'années d'activité
</t>
  </si>
  <si>
    <t xml:space="preserve">Üzletben töltött évek száma
</t>
  </si>
  <si>
    <t xml:space="preserve">Años en actividad
</t>
  </si>
  <si>
    <t xml:space="preserve">Jahre im Geschäft
</t>
  </si>
  <si>
    <t>Global Business</t>
  </si>
  <si>
    <t>Activité à l'international</t>
  </si>
  <si>
    <t>Globális üzleti tevékenység</t>
  </si>
  <si>
    <t>Negocios globales</t>
  </si>
  <si>
    <t>Weltweites Geschäft</t>
  </si>
  <si>
    <t>Customer Dependency</t>
  </si>
  <si>
    <t>Dépendance vis-à-vis des clients</t>
  </si>
  <si>
    <t>Függőség a vásárlóktól</t>
  </si>
  <si>
    <t>Dependencia del Cliente</t>
  </si>
  <si>
    <t>Kundenabhängigkeit</t>
  </si>
  <si>
    <t>Capital Change</t>
  </si>
  <si>
    <t>Changement de capital</t>
  </si>
  <si>
    <t>Tőkeváltozás</t>
  </si>
  <si>
    <t>Requerimientos de capital</t>
  </si>
  <si>
    <t>Kapitalveränderung</t>
  </si>
  <si>
    <t>Liabilities Ratio</t>
  </si>
  <si>
    <t>Ratio de passif</t>
  </si>
  <si>
    <t>Kötelezettségek aránya</t>
  </si>
  <si>
    <t>Proporción pasivos/activos</t>
  </si>
  <si>
    <t>Verbindlichkeitenverhältnis</t>
  </si>
  <si>
    <t>Average GP% Trend</t>
  </si>
  <si>
    <t>Tendance moyenne GP (%)</t>
  </si>
  <si>
    <t>Átlagos növekedési % alakulása</t>
  </si>
  <si>
    <t>Tendencia de GP% promedio</t>
  </si>
  <si>
    <t>Durchschnittlicher Bruttogewinn%-Trend</t>
  </si>
  <si>
    <t>Sales Trend</t>
  </si>
  <si>
    <t>Tendance des ventes</t>
  </si>
  <si>
    <t>Értékesítés alakulása</t>
  </si>
  <si>
    <t>Tendencia de ventas</t>
  </si>
  <si>
    <t>Umsatztrend</t>
  </si>
  <si>
    <t>Audit Report Opinion</t>
  </si>
  <si>
    <t>Opinion sur le rapport d'audit</t>
  </si>
  <si>
    <t>Könyvvizsgálati jelentésben foglalt vélemény</t>
  </si>
  <si>
    <t>Opinión del informe de auditoría</t>
  </si>
  <si>
    <t>Auditberichtsmeinung</t>
  </si>
  <si>
    <t>Bank Loan Delinquency</t>
  </si>
  <si>
    <t>Défaillances emprunts bancaires</t>
  </si>
  <si>
    <t>Bankhitellel kapcsolatos kötelezettségszegés</t>
  </si>
  <si>
    <t>Morosidad en préstamos bancarios</t>
  </si>
  <si>
    <t>Rückstand bei Bankdarlehen</t>
  </si>
  <si>
    <t>Cashflow</t>
  </si>
  <si>
    <t>Flux de trésorerie</t>
  </si>
  <si>
    <t>Flujo de caja</t>
  </si>
  <si>
    <t>Litigation</t>
  </si>
  <si>
    <t>Litiges</t>
  </si>
  <si>
    <t>Peres ügyek</t>
  </si>
  <si>
    <t>Litigación</t>
  </si>
  <si>
    <t>Gerichtsverfahren</t>
  </si>
  <si>
    <t>Tax Issues</t>
  </si>
  <si>
    <t>Problèmes fiscaux</t>
  </si>
  <si>
    <t>Adóügyek</t>
  </si>
  <si>
    <t>Temas fiscales</t>
  </si>
  <si>
    <t>Steuerprobleme</t>
  </si>
  <si>
    <t>Management Stability</t>
  </si>
  <si>
    <t>Stabilité de gestion</t>
  </si>
  <si>
    <t>Az ügyvezetés állandósága</t>
  </si>
  <si>
    <t>Estabilidad de gestión</t>
  </si>
  <si>
    <t>Managementstabilität</t>
  </si>
  <si>
    <t>5 Points 
Strong Financial Health</t>
  </si>
  <si>
    <t>5 Points 
Santé financière forte</t>
  </si>
  <si>
    <t>5 Pont
Erős pénzügyi helyzet</t>
  </si>
  <si>
    <t>5 Points 
Salud financiera fuerte</t>
  </si>
  <si>
    <t>5 Punkte 
sehr solide Finanzen</t>
  </si>
  <si>
    <t xml:space="preserve">&gt; 5 years
</t>
  </si>
  <si>
    <t xml:space="preserve">&gt; 5 ans
</t>
  </si>
  <si>
    <t xml:space="preserve">&gt; 5 év
</t>
  </si>
  <si>
    <t xml:space="preserve">&gt; 5 años
</t>
  </si>
  <si>
    <t xml:space="preserve">&gt; 5 Jahre
</t>
  </si>
  <si>
    <t>Global / Multinational Sales</t>
  </si>
  <si>
    <t>Ventes à l'international/multinationales</t>
  </si>
  <si>
    <t>Globális / multinacionális értékesítés</t>
  </si>
  <si>
    <t>Ventas Globales /  Multinacionales</t>
  </si>
  <si>
    <t>Weltweiter / Internationaler Umsatz</t>
  </si>
  <si>
    <t>Dependency on any given Customer does not exceed 10% of sales</t>
  </si>
  <si>
    <t>La dépendance vis-à-vis d'un type de client donné ne dépasse pas 10 % des ventes</t>
  </si>
  <si>
    <t>A függőség bármely adott vásárlótól nem haladja meg az értékesítés 10%-át</t>
  </si>
  <si>
    <t>La dependencia de cualquier Cliente dado no debe exceder el 10% de las ventas</t>
  </si>
  <si>
    <t>Abhängigkeit von einem einzelnen Kunden übersteigt nicht 10% des Umsatzes</t>
  </si>
  <si>
    <t>Increase over the last three years</t>
  </si>
  <si>
    <t>Augmentation au cours des trois dernières années</t>
  </si>
  <si>
    <t>Növekedés az elmúlt három évben</t>
  </si>
  <si>
    <t>Aumento en los últimos tres años</t>
  </si>
  <si>
    <t>Zunahme in den letzten drei Jahren</t>
  </si>
  <si>
    <t>Ratio &lt; 50%</t>
  </si>
  <si>
    <t>Arány &lt;50%</t>
  </si>
  <si>
    <t>Proporción &lt; 50%</t>
  </si>
  <si>
    <t>Verhältnis &lt; 50%</t>
  </si>
  <si>
    <t>Favorable reports over the last three years</t>
  </si>
  <si>
    <t>Opinion favorable sur les rapports au cours des trois dernières années</t>
  </si>
  <si>
    <t>Kedvező jelentések az elmúlt három évben</t>
  </si>
  <si>
    <t>Informes favorables en los últimos tres años</t>
  </si>
  <si>
    <t>Positive Berichte in den letzten drei Jahren</t>
  </si>
  <si>
    <t>No Delinquency in the last three years</t>
  </si>
  <si>
    <t>Aucune défaillance d'emprunt bancaire au cours des trois dernières années</t>
  </si>
  <si>
    <t>Nem volt kötelezettségszegés az elmúlt három évben</t>
  </si>
  <si>
    <t>Sin morosidad en los últimos tres años</t>
  </si>
  <si>
    <t>Kein Rückstand in den letzten drei Jahren</t>
  </si>
  <si>
    <t>Positive Cash Flow over the last three years</t>
  </si>
  <si>
    <t>Flux de trésorerie positif au cours des trois dernières années</t>
  </si>
  <si>
    <t>Pozitív cashflow az elmúlt három évben során</t>
  </si>
  <si>
    <t>Flujo de caja positivo en los últimos tres años</t>
  </si>
  <si>
    <t>Positiver Cashflow in den letzten drei Jahren</t>
  </si>
  <si>
    <t>No Litigation over the last three years</t>
  </si>
  <si>
    <t>Aucun litige au cours des trois dernières années</t>
  </si>
  <si>
    <t>Nem volt peres ügy az elmúlt három évben</t>
  </si>
  <si>
    <t>Sin litigaciones en los últimos tres años</t>
  </si>
  <si>
    <t>Kein Gerichtsverfahren in den letzten drei Jahren</t>
  </si>
  <si>
    <t>No Tax Issues over the last three years</t>
  </si>
  <si>
    <t>Aucun problème fiscal au cours des trois dernières années</t>
  </si>
  <si>
    <t>Nem volt adóügy az elmúlt három évben</t>
  </si>
  <si>
    <t>Sin temas fiscales en los últimos tres años</t>
  </si>
  <si>
    <t>Keine Steuerprobleme in den letzten drei Jahren</t>
  </si>
  <si>
    <t>No Executive turnover over the last three years</t>
  </si>
  <si>
    <t>Aucun taux de roulement de cadres au cours des trois dernières années</t>
  </si>
  <si>
    <t>Nem volt ügyvezető-csere az elmúlt három évben</t>
  </si>
  <si>
    <t>Sin rotación de ejecutivos en los últimos tres años</t>
  </si>
  <si>
    <t>Keine Fluktuation in der obersten Führungsetage in den letzten drei Jahren</t>
  </si>
  <si>
    <t>3 Points 
Moderate Financial Health</t>
  </si>
  <si>
    <t>3 Points 
Santé financière modérée</t>
  </si>
  <si>
    <t>3 Pont
Közepes pénzügyi helyzet</t>
  </si>
  <si>
    <t>3 Points 
Salud financiera moderada</t>
  </si>
  <si>
    <t>3 Punkte 
mittlere Finanzen</t>
  </si>
  <si>
    <t>Private Company, Government-owned</t>
  </si>
  <si>
    <t>Entreprise privée, détenue par le gouvernement</t>
  </si>
  <si>
    <t>Zártkörű társaság, állami tulajdonú</t>
  </si>
  <si>
    <t>Compañía privada, propiedad del gobierno</t>
  </si>
  <si>
    <t>GmbH, Personengesellschaft, staatliches Unternehmen</t>
  </si>
  <si>
    <t>2-5 years</t>
  </si>
  <si>
    <t>2-5 ans</t>
  </si>
  <si>
    <t>2-5 év</t>
  </si>
  <si>
    <t>&gt; 2-5 años</t>
  </si>
  <si>
    <t>2-5 Jahre</t>
  </si>
  <si>
    <t>National Sales</t>
  </si>
  <si>
    <t>Ventes nationales</t>
  </si>
  <si>
    <t>Nemzeti értékesítés</t>
  </si>
  <si>
    <t>Ventas Nacionales</t>
  </si>
  <si>
    <t>Nationaler Umsatz</t>
  </si>
  <si>
    <t>Dependency on any given Customer is 10-20% of sales</t>
  </si>
  <si>
    <t>La dépendance vis-à-vis d'un type de client donné concerne 10-20 % des ventes</t>
  </si>
  <si>
    <t>A függőség bármely adott vásárlótól 10-20% közötti</t>
  </si>
  <si>
    <t>La dependencia de cualquier Cliente dado es del 10-20% de las ventas</t>
  </si>
  <si>
    <t>Abhängigkeit von einem einzelnen Kunden liegt bei 10-20% des Umsatzes</t>
  </si>
  <si>
    <t>No change over the last three years</t>
  </si>
  <si>
    <t>Aucun changement au cours des trois dernières années</t>
  </si>
  <si>
    <t>Nem volt változás az elmúlt három évben</t>
  </si>
  <si>
    <t>Sin cambio en los últimos tres años</t>
  </si>
  <si>
    <t>Keine Veränderung in den letzten drei Jahren</t>
  </si>
  <si>
    <t>Ratio 50-80%</t>
  </si>
  <si>
    <t>Arány 50-80%</t>
  </si>
  <si>
    <t>Proporción 50-80%</t>
  </si>
  <si>
    <t>Verhältnis 50-80%</t>
  </si>
  <si>
    <t>Favorable reports, but with minor comments in any of the last three years</t>
  </si>
  <si>
    <t>Opinion favorable sur les rapports, mais avec commentaires mineurs au cours des trois dernières années</t>
  </si>
  <si>
    <t>Kedvező jelentések, de kisebb észrevételek az elmúlt három év bármelyikében</t>
  </si>
  <si>
    <t>Informes favorables, pero con comentarios menores en alguno de los últimos tres años.</t>
  </si>
  <si>
    <t>Positive Berichte, aber mit kleineren Kommentaren in einem der letzten drei Jahre</t>
  </si>
  <si>
    <t>Minor Delinquency in any of the last three years</t>
  </si>
  <si>
    <t>Défaillance mineure d'emprunt bancaire au cours des trois dernières années</t>
  </si>
  <si>
    <t>Kisebb kötelezettségszegés az elmúlt három év bármelyikében</t>
  </si>
  <si>
    <t>Morosidad menor en los últimos tres años</t>
  </si>
  <si>
    <t>Geringer Rückstand in einem der letzten drei Jahre</t>
  </si>
  <si>
    <t>Minor Negative Cash Flow in any of the last three years (ex CAPEX)</t>
  </si>
  <si>
    <t>Flux de trésorerie négatif mineur au cours des trois dernières années (CAPEX, par exemple)</t>
  </si>
  <si>
    <t>Kisebb negatív cashflow az elmúlt három év bármelyikében (pl. CAPEX)</t>
  </si>
  <si>
    <t>Flujo de caja negativo menor en cualquiera de los últimos tres años (ex CAPEX).</t>
  </si>
  <si>
    <t>Leicht negativer Cashflow in einem der letzten drei Jahre (Ausnahme: CAPEX)</t>
  </si>
  <si>
    <t xml:space="preserve">Litigation with minor financial impact in any of the last three years
</t>
  </si>
  <si>
    <t xml:space="preserve">Litige avec impact financier mineur au cours de l'une des trois dernières années
</t>
  </si>
  <si>
    <t xml:space="preserve">Kisebb pénzügyi hatású peres ügy az elmúlt három év bármelyikében
</t>
  </si>
  <si>
    <t xml:space="preserve">Litigaciones con impacto financiero menor en cualquiera de los últimos tres años
</t>
  </si>
  <si>
    <t xml:space="preserve">Gerichtsverfahren mit geringer finanzieller Auswirkung in einem der letzten drei Jahre
</t>
  </si>
  <si>
    <t>Tax Issues with minor financial impact in any of the last three years</t>
  </si>
  <si>
    <t>Problèmes fiscaux avec impact financier mineur au cours de l'une des trois dernières années</t>
  </si>
  <si>
    <t>Kisebb pénzügyi hatású adóügy az elmúlt három év bármelyikében</t>
  </si>
  <si>
    <t>Temas fiscales con impacto financiero menor en cualquiera de los últimos tres años</t>
  </si>
  <si>
    <t>Steuerprobleme mit geringer finanzieller Auswirkung in einem der letzten drei Jahre</t>
  </si>
  <si>
    <t>Minor Executive turnover in the last three years</t>
  </si>
  <si>
    <t>Taux de roulement mineur de cadres au cours des trois dernières années</t>
  </si>
  <si>
    <t>Kevés ügyvezető-csere az elmúlt három évben</t>
  </si>
  <si>
    <t>Rotación menor de ejecutivos en los últimos tres años</t>
  </si>
  <si>
    <t>Geringe Fluktuation in der obersten Führungsetage in den letzten drei Jahren</t>
  </si>
  <si>
    <t xml:space="preserve">0 Points 
Weak Financial Health </t>
  </si>
  <si>
    <t xml:space="preserve">0 Points 
Santé financière faible </t>
  </si>
  <si>
    <t xml:space="preserve">0 Pont
Gyenge pénzügyi helyzet </t>
  </si>
  <si>
    <t xml:space="preserve">0 Points 
Salud financiera débil </t>
  </si>
  <si>
    <t xml:space="preserve">0 Punkte 
schwache Finanzen </t>
  </si>
  <si>
    <t>&lt; 2 years</t>
  </si>
  <si>
    <t>&lt; 2 ans</t>
  </si>
  <si>
    <t>&lt; 2 év</t>
  </si>
  <si>
    <t>&lt; 2 años</t>
  </si>
  <si>
    <t>&lt; 2 Jahre</t>
  </si>
  <si>
    <t>Local Sales</t>
  </si>
  <si>
    <t>Ventes locales</t>
  </si>
  <si>
    <t>Helyi értékesítés</t>
  </si>
  <si>
    <t>Ventas Locales</t>
  </si>
  <si>
    <t>Lokaler Umsatz</t>
  </si>
  <si>
    <t>Dependency on any given Customer exceeds 20% of sales</t>
  </si>
  <si>
    <t>La dépendance vis-à-vis d'un type de client donné dépasse 20% des ventes</t>
  </si>
  <si>
    <t>A függőség bármely adott vásárlótól meghaladja meg az értékesítés 20%-át</t>
  </si>
  <si>
    <t>La dependencia de cualquier Cliente dado excede el 20% de las ventas</t>
  </si>
  <si>
    <t>Abhängigkeit von einem einzelnen Kunden liegt über 20% des Umsatzes</t>
  </si>
  <si>
    <t>Decrease over the last three years</t>
  </si>
  <si>
    <t>Diminution au cours des trois dernières années</t>
  </si>
  <si>
    <t>Csökkenés az elmúlt három évben</t>
  </si>
  <si>
    <t>Reducción en los últimos tres años</t>
  </si>
  <si>
    <t>Abnahme in den letzten drei Jahren</t>
  </si>
  <si>
    <t>Ratio &gt; 80%</t>
  </si>
  <si>
    <t>Arány &lt;80%</t>
  </si>
  <si>
    <t>Proporción &gt; 80%</t>
  </si>
  <si>
    <t>Verhältnis &gt; 80%</t>
  </si>
  <si>
    <t xml:space="preserve">Qualified opinion or Disclaimer in any of the last three years
</t>
  </si>
  <si>
    <t xml:space="preserve">Avis assorti de réserves ou clause de non responsabilité au cours des trois dernières années
</t>
  </si>
  <si>
    <t xml:space="preserve">Minősített vélemény vagy Elutasítás az elmúlt három év bármelyikében
</t>
  </si>
  <si>
    <t xml:space="preserve">Opinión calificada o Exención de responsabilidad en cualquiera de los últimos tres años
</t>
  </si>
  <si>
    <t xml:space="preserve">Qualifizierte Meinung oder Haftungsausschluss in einem der letzten drei Jahre
</t>
  </si>
  <si>
    <t>Major Delinquency in any of the last three years</t>
  </si>
  <si>
    <t>Défaillance majeure d'emprunt bancaire au cours des trois dernières années</t>
  </si>
  <si>
    <t>Nagyobb kötelezettségszegés az elmúlt három év bármelyikében</t>
  </si>
  <si>
    <t>Morosidad mayor en los últimos tres años</t>
  </si>
  <si>
    <t>Bedeutender Rückstand in einem der letzten drei Jahre</t>
  </si>
  <si>
    <t>Major Negative Cash Flow in any of the last three years (ex CAPEX)</t>
  </si>
  <si>
    <t>Flux de trésorerie négatif majeur au cours des trois dernières années (CAPEX, par exemple)</t>
  </si>
  <si>
    <t>Nagyobb negatív cashflow az elmúlt három év bármelyikében (pl. CAPEX)</t>
  </si>
  <si>
    <t>Flujo de caja negativo mayor en cualquiera de los últimos tres años (ex CAPEX).</t>
  </si>
  <si>
    <t>Stark negativer Cashflow in einem der letzten drei Jahre (Ausnahme: CAPEX)</t>
  </si>
  <si>
    <t>Litigation with major financial impact in any of the last three years</t>
  </si>
  <si>
    <t>Litige avec impact financier majeur au cours de l'une des trois dernières années</t>
  </si>
  <si>
    <t>Nagyobb pénzügyi hatású peres ügy az elmúlt három év bármelyikében</t>
  </si>
  <si>
    <t>Litigaciones con impacto financiero mayor en cualquiera de los últimos tres años</t>
  </si>
  <si>
    <t>Gerichtsverfahren mit bedeutender finanzieller Auswirkung in einem der letzten drei Jahre</t>
  </si>
  <si>
    <t>Tax Issues with major financial impact in any of the last three years</t>
  </si>
  <si>
    <t>Problèmes fiscaux avec impact financier majeur au cours de l'une des trois dernières années</t>
  </si>
  <si>
    <t>Nagyobb pénzügyi hatású adóügy az elmúlt három év bármelyikében</t>
  </si>
  <si>
    <t>Temas fiscales con impacto financiero mayor en cualquiera de los últimos tres años</t>
  </si>
  <si>
    <t>Steuerprobleme mit bedeutender finanzieller Auswirkung in einem der letzten drei Jahre</t>
  </si>
  <si>
    <t>Major Executive turnover in the last three years</t>
  </si>
  <si>
    <t>Taux de roulement majeur de cadres au cours des trois dernières années</t>
  </si>
  <si>
    <t>Több ügyvezető-csere az elmúlt három évben</t>
  </si>
  <si>
    <t>Rotación mayor de ejecutivos en los últimos tres años</t>
  </si>
  <si>
    <t>Hohe Fluktuation in der obersten Führungsetage in den letzten drei Jahren</t>
  </si>
  <si>
    <t>Notes</t>
  </si>
  <si>
    <t>Remarques</t>
  </si>
  <si>
    <t>Megjegyzések</t>
  </si>
  <si>
    <t>Notas</t>
  </si>
  <si>
    <t>Anmerkungen</t>
  </si>
  <si>
    <t xml:space="preserve">Remarque :  S'il s'agit d'une entreprise publique, répondez aux questions F2-F5, et entrez l'adresse Internet du site d'informations financières l'entreprise dans l'une des sections de remarques ci-après.  S'il s'agit d'une entreprise privée ou d'une entreprise détenue par le gouvernement, répondez à toutes les questions d'ordre financier.
</t>
  </si>
  <si>
    <t xml:space="preserve">Notas:  Si es una compañía pública, por favor responda F2 a F5 e ingrese la dirección de Internet de la información financiera de la compañía en una de las secciones de Notas que figura más abajo.  Si es una compañía privada o en propiedad del gobierno, por favor responda todas las preguntas financieras.
</t>
  </si>
  <si>
    <t>Note:  Ratio is defined as Liabilities /  Cash</t>
  </si>
  <si>
    <t>Remarque :  Le ratio est défini comme suit : passif/trésorerie</t>
  </si>
  <si>
    <t>Megjegyzés:  Aránymeghatározása: Kötelezettségek/Készpénz</t>
  </si>
  <si>
    <t>Notas:  La proporción se define como Liquidez / Efectivo</t>
  </si>
  <si>
    <t>Anmerkung:  Verhältnis ist definiert als Verbindlichkeiten / Zahlungsmittelbestand</t>
  </si>
  <si>
    <t>SUPPLIER SELF SCORE</t>
  </si>
  <si>
    <t>SZÁLLÍTÓ SAJÁT PONTOZÁSA</t>
  </si>
  <si>
    <t>PUNTAJE DE AUTOEXAMEN PARA EL PROVEEDOR</t>
  </si>
  <si>
    <t>LIEFERANTENSELBSTBEWERTUNG</t>
  </si>
  <si>
    <t>GEXPRO SCORE</t>
  </si>
  <si>
    <t>QUALITY SYSTEM</t>
  </si>
  <si>
    <t xml:space="preserve">Quality </t>
  </si>
  <si>
    <t>Qualité</t>
  </si>
  <si>
    <t>Minőségügy</t>
  </si>
  <si>
    <t>Calidad</t>
  </si>
  <si>
    <t>Qualität</t>
  </si>
  <si>
    <t>Quality Management System</t>
  </si>
  <si>
    <t>Système de Gestion de la Qualité</t>
  </si>
  <si>
    <t>Minőségirányítási Rendszer</t>
  </si>
  <si>
    <t>Sistema de Manejo de Calidad</t>
  </si>
  <si>
    <t>Qualitätsmanagementsystem</t>
  </si>
  <si>
    <t>Purchasing Process</t>
  </si>
  <si>
    <t>Processus d'achat</t>
  </si>
  <si>
    <t>Beszerzési folyamat</t>
  </si>
  <si>
    <t>Proceso de compra</t>
  </si>
  <si>
    <t>Einkaufsverfahren</t>
  </si>
  <si>
    <t>Counterfeit Risk Mitigation</t>
  </si>
  <si>
    <t>Atténuation des risques de contrefaçon</t>
  </si>
  <si>
    <t>Mitigación del riesgo de falsificación</t>
  </si>
  <si>
    <t>Fälschungsrisikominderung</t>
  </si>
  <si>
    <t>Sub-tier Supplier Management</t>
  </si>
  <si>
    <t>Gestion des sous-traitants des fournisseurs</t>
  </si>
  <si>
    <t>Alsóbb szinten levő szállítók kezelése</t>
  </si>
  <si>
    <t>Administración de proveedores en subnivel</t>
  </si>
  <si>
    <t>Sublieferantenmanagement</t>
  </si>
  <si>
    <t>Lead-Time Reduction Efforts</t>
  </si>
  <si>
    <t>Efforts de diminution des délais</t>
  </si>
  <si>
    <t>Az átfutási idő csökkentésére irányuló erőfeszítések</t>
  </si>
  <si>
    <t>Esfuerzos para reducción de plazos de aprovisionamiento</t>
  </si>
  <si>
    <t>Bemühungen zur Verringerung der Durchlaufzeit</t>
  </si>
  <si>
    <t>Control of Records</t>
  </si>
  <si>
    <t>Contrôle des enregistrements</t>
  </si>
  <si>
    <t>Nyilvántartások kezelése</t>
  </si>
  <si>
    <t>Control de registros</t>
  </si>
  <si>
    <t>Kontrolle der Aufzeichnungen</t>
  </si>
  <si>
    <t>Documented Inspection Results</t>
  </si>
  <si>
    <t>Résultats de l'inspection documentée</t>
  </si>
  <si>
    <t>Dokumentált vizsgálati eredmények</t>
  </si>
  <si>
    <t>Resultados de inspección documentados</t>
  </si>
  <si>
    <t>Dokumentierte Inspektionsergebnisse</t>
  </si>
  <si>
    <t>Approval of Product</t>
  </si>
  <si>
    <t>Approbation de produit</t>
  </si>
  <si>
    <t>Termék jóváhagyása</t>
  </si>
  <si>
    <t>Aprobación del producto</t>
  </si>
  <si>
    <t>Genehmigung von Produkten</t>
  </si>
  <si>
    <t xml:space="preserve">Operator &amp; Inspector Training </t>
  </si>
  <si>
    <t xml:space="preserve">Formation des opérateurs et des inspecteurs </t>
  </si>
  <si>
    <t xml:space="preserve">Gépkezelők és ellenőrök képzése </t>
  </si>
  <si>
    <t xml:space="preserve">Capacitación de operador e inspector </t>
  </si>
  <si>
    <t>Control of Non-Conforming Product</t>
  </si>
  <si>
    <t>Contrôle de non conformité des produits</t>
  </si>
  <si>
    <t>Nem-megfelelő termékek ellenőrzése</t>
  </si>
  <si>
    <t>Control de Producto no conforme</t>
  </si>
  <si>
    <t>Kontrolle nicht konformer Produkte</t>
  </si>
  <si>
    <t xml:space="preserve">Internal Audit </t>
  </si>
  <si>
    <t xml:space="preserve">Audit interne </t>
  </si>
  <si>
    <t xml:space="preserve">Belső ellenőrzés </t>
  </si>
  <si>
    <t xml:space="preserve">Auditoría interna </t>
  </si>
  <si>
    <t xml:space="preserve">Interner Audit </t>
  </si>
  <si>
    <t>Corrective &amp; Preventive Action</t>
  </si>
  <si>
    <t>Actions correctives et préventives</t>
  </si>
  <si>
    <t>Helyesbítő és megelőző intézkedések</t>
  </si>
  <si>
    <t>Acción preventiva y correctiva</t>
  </si>
  <si>
    <t>Korrektur- und Präventionsmaßnahmen</t>
  </si>
  <si>
    <t>Customer Satisfaction</t>
  </si>
  <si>
    <t>Satisfaction des clients</t>
  </si>
  <si>
    <t>Vevőelégedettség</t>
  </si>
  <si>
    <t>Satisfacción del cliente</t>
  </si>
  <si>
    <t>Kundenzufriedenheit</t>
  </si>
  <si>
    <t xml:space="preserve">Delivery Performance
</t>
  </si>
  <si>
    <t xml:space="preserve">Performances de livraison
</t>
  </si>
  <si>
    <t xml:space="preserve">Szállítási teljesítmény
</t>
  </si>
  <si>
    <t xml:space="preserve">Rendimiento de entrega
</t>
  </si>
  <si>
    <t xml:space="preserve">Lieferleistung
</t>
  </si>
  <si>
    <t>Purchasing Information</t>
  </si>
  <si>
    <t>Informations relatives aux achats</t>
  </si>
  <si>
    <t>Beszerzési információ</t>
  </si>
  <si>
    <t>Información de compra</t>
  </si>
  <si>
    <t>Einkaufsdaten</t>
  </si>
  <si>
    <t>Disaster Recovery Plan</t>
  </si>
  <si>
    <t>Plan de recuperación en un desastre</t>
  </si>
  <si>
    <t>Katasztrófa-helyreállítási terv</t>
  </si>
  <si>
    <t>Disaster Recovery Pläne</t>
  </si>
  <si>
    <t>Identification &amp; Traceability</t>
  </si>
  <si>
    <t>Identification et traçabilité</t>
  </si>
  <si>
    <t>Azonosítás és nyomon követhetőség</t>
  </si>
  <si>
    <t>Identificación y rastreabilidad.</t>
  </si>
  <si>
    <t>Identifizierung und Nachverfolgbarkeit</t>
  </si>
  <si>
    <t xml:space="preserve">5 Points
All documented processes in place with virtually no risk of process failure
</t>
  </si>
  <si>
    <t xml:space="preserve">5 Points
Tous les processus documentés sont en place, virtuellement aucun risque de défaillance
</t>
  </si>
  <si>
    <t>5 pont
Minden folyamat dokumentált, gyakorlatilag nem áll fenn a technológiai meghibásodás kockázata</t>
  </si>
  <si>
    <t>5 Puntos
Todos los procesos documentados efectivos con prácticamente ningún riesgo de fallo en el proceso</t>
  </si>
  <si>
    <t>5 Punkte
Alle dokumentierten Verfahren eingerichtet mit praktisch keinem Ausfallrisiko</t>
  </si>
  <si>
    <t>The distributor has a Quality Management System registered by a third party to ISO9001</t>
  </si>
  <si>
    <t>Le fournisseur possède un système de gestion de la qualité enregistré par un tiers (ISO9001)</t>
  </si>
  <si>
    <t>A forgalmazó harmadik fél által az ISO9001 szerint regisztrált Minőségirányítási Rendszerrel rendelkezik.</t>
  </si>
  <si>
    <t>El distribuidor tiene un Sistema de Administración de Calidad registrado por un tercero conforme a ISO9001</t>
  </si>
  <si>
    <t>Der Händler verfügt über ein von einem Dritten nach ISO9001 registriertes Qualitätsmanagementsystem</t>
  </si>
  <si>
    <t>The organization ensures that purchased product conforms to specified purchase requirements &amp; is responsible for the quality of all products purchased from suppliers, including customer-designated sources. Criteria for supplier selection, evaluation and reevaluation have been established. The organization: 
a. maintains a register of approved suppliers that includes the scope of the approval; 
b. periodically reviews supplier performance;  
c. defines the actions to take with suppliers that do not meet requirements; 
d. ensures where required that both the organization and all suppliers use customer approved special process sources; 
e. ensures that the function having responsibility for approving supplier quality systems can disapprove the use of sources.</t>
  </si>
  <si>
    <t>L'entreprise garantit que le produit acheté est conforme aux exigences d'achat spécifiées et à la qualité des produits achetés auprès des fournisseurs, y compris auprès des sources désignées par le client : Des critères de sélection, d'évaluation et de réévaluation des fournisseurs ont été établis. L'entreprise : 
a. Gère un registre de fournisseurs validés incluant l'étendue de l'approbation 
b. Examine périodiquement les performances des fournisseurs 
c. Définit les actions à entreprendre auprès des fournisseurs qui ne respectent pas le cahier des charges établi
d. S'assure en cas de besoin que l'entreprise et ses sous-traitants utilisent les sources approuvées par le client 
e. Vérifie que l'employé chargé d'approuver les systèmes qualité des fournisseurs est en mesure de désapprouver l'utilisation de certaines sources.</t>
  </si>
  <si>
    <t>La organización garantiza que los productos comprados cumplen con los requisitos de compra especificados y es responsable de la calidad de todos los productos comprados a los proveedores, incluidas las fuentes designadas por el cliente. Se han establecido los criterios para selección, evaluación y reevaluación de proveedores. La organización: 
a. mantiene un registro de proveedores aprobados que incluye el alcance de la aprobación; 
b. revisa periódicamente el rendimiento del proveedor;  
c. define las acciones que deben tomarse con proveedores que no cumplen con los requisitos; 
d. asegura donde sea necesario que tanto la organización como los proveedores utilicen fuentes de proceso especiales aprobadas por el cliente; 
e. asegura que la función tenga la responsabilidad de aprobar sistemas de calidad de proveedores que puedan desaprobar el uso de fuentes.</t>
  </si>
  <si>
    <t>Die Organisation stellt sicher, dass das gekaufte Produkt den angegebenen Kaufanforderungen entspricht, und ist für die Qualität aller von Lieferanten gekauften Produkte verantwortlich, einschließlich vom Kunden benannter Quellen. Es wurden Kriterien für Lieferantenauswahl, -bewertung und -neubewertung aufgestellt. Die Organisation: 
a. führt ein Register von zugelassenen Lieferanten, das einen Zulassungsumfang beinhaltet;
b. prüft die Leistung der Lieferanten in regelmäßigen Abständen; 
c. definiert die Maßnahmen, die gegenüber Lieferanten zu ergreifen sind, die die Anforderungen nicht einhalten; 
d. sorgt bei Bedarf dafür, dass sowohl die Organisation als auch alle Lieferanten vom Kunden genehmigte Sonderverfahrensquellen verwenden; 
e. sorgt dafür, dass die Funktion, die für die Genehmigung der Qualitätssysteme von Lieferanten verantwortlich ist, die Verwendung von Quellen ablehnen kann.</t>
  </si>
  <si>
    <t>Supplier has a documented counterfeit risk mitigation process, that also includes non-electronic materials</t>
  </si>
  <si>
    <t>Le fournisseur a un processus documenté d'atténuation des risques de contrefaçon, qui comprend également des documents non électroniques</t>
  </si>
  <si>
    <t>El proveedor tiene un proceso documentado de mitigación de riesgos falsificados, que también incluye materiales no electrónicos</t>
  </si>
  <si>
    <t>Der Lieferant verfügt über einen dokumentierten Fälschungsrisikominderungsprozess, der auch nicht-elektronische Materialien umfasst</t>
  </si>
  <si>
    <t xml:space="preserve">The company monitors sub-tier supplier's key processes (delivery, inventory turns, etc.) performance on a minimum of a monthly basis and can demonstrate meeting customer delivery targets as well as plans continually improving delivery performance. </t>
  </si>
  <si>
    <t xml:space="preserve">L'entreprise contrôle les processus principaux des performances des sous-traitants des fournisseurs (livraison, rotation des stocks, etc.) chaque mois au minimum, et peut apporter la preuve qu'elle atteint les objectifs de livraison aux clients et les objectifs d'accroissement constant des performances de livraison. </t>
  </si>
  <si>
    <t xml:space="preserve">La compañía monitorea el rendimiento de procesos claves del subnivel del proveedor (entrega, producción de inventario, etc.) un mínimo de una vez por mes y puede demostrar que cumple con los objetivos de entgrega del cliente, además de que planea mejorar continuamente el rendimiento de entrega. </t>
  </si>
  <si>
    <t xml:space="preserve">Das Unternehmen überwacht die Leistung der Sublieferanten bei den zentralen Prozessen (Lieferung, Bestandsveränderungen usw.) mindestens monatlich und kann nachweisen, dass es Lieferziele von Kunden sowie Pläne erfüllt und die Lieferleistung fortlaufend verbessert. </t>
  </si>
  <si>
    <t>When distributor uses LCC suppliers, a documented approval process exists including a required onsite approval audit and regularly scheduled surveillance audits. The company has documented evidence of such audits, along with any related corrective actions requested during said audit(s).</t>
  </si>
  <si>
    <t>Lorsque le distributeur utilise des fournisseurs de LCC, il existe un processus d'approbation documenté comprenant une vérification d'approbation sur site requise et des vérifications de surveillance régulièrement planifiées. La société a documenté les preuves de ces vérifications, ainsi que les mesures correctives connexes demandées au cours de la (les) vérification (s).</t>
  </si>
  <si>
    <t>Cuando el distribuidor utiliza proveedores LCC, existe un proceso documentado de aprobación que incluye el requisito de una auditoría de aprobación en el sitio y auditorías de vigilancia programadas regularmente. La compañía ha documentado evidencia de tales auditorías, junto con cualquier acción correctiva relacionada solicitada durante dicha auditoría (s).</t>
  </si>
  <si>
    <t>Wenn der Verteiler LCC-Lieferanten einsetzt, besteht ein dokumentierter Genehmigungsprozess, der eine erforderliche Vor-Ort-Genehmigungsprüfung und regelmäßig geplante Überwachungsaudits beinhaltet. Das Unternehmen hat einen Nachweis über solche Prüfungen dokumentiert, zusammen mit etwaigen Korrekturmaßnahmen, die während der Prüfung (en) angefordert wurden.</t>
  </si>
  <si>
    <t>The company can show evidence of strategies to address material and part lead-time reductions.</t>
  </si>
  <si>
    <t>A cég bizonyítékot tud szolgáltatni az anyagokat és az alkatrészeket érintő átfutási idő csökkentésére irányuló stratégiákról.</t>
  </si>
  <si>
    <t>La compañía puede mostrar evidencia de estrategias para abordar reducciones de plazos de aprovisionamiento de partes y material.</t>
  </si>
  <si>
    <t>Das Unternehmen kann Strategien nachweisen, die zu einer Verringerung der Durchlaufzeit für Material und Teile führen sollen.</t>
  </si>
  <si>
    <t>1. Records are established and maintained to provide evidence of conformity to requirements and of the effective operation of the quality management system  2.  Records are legible, readily identifiable and retrievable  3.  A documented procedure has been established to define the controls needed for the  identification, storage, protection, retrieval, retention time and disposition of records</t>
  </si>
  <si>
    <t>1. Les enregistrements sont créés et gérés de façon à pouvoir fournir des preuves de conformité vis-à-vis des exigences et en termes d'efficacité du fonctionnement du système de gestion de la qualité 2  Les enregistrements sont lisibles, identifiables et peuvent être extraits 3  Une procédure documentée a été mise en œuvre pour définir les contrôles nécessaires à l'identification, au stockage, à la protection, à l'extraction, aux durées de conservation et à la mise au rebut des enregistrements.</t>
  </si>
  <si>
    <t>1. Nyilvántartásokat vezettek be és alkalmaznak, hogy igazolják a követelményeknek való megfelelést és a minőség-irányítási rendszer hatékony működését  2.  A nyilvántartások olvashatónak, könnyen azonosíthatók és visszakereshetők  3.  Dokumentált eljárást hoztak létre a nyilvántartások azonosításához, tárolásához, védelméhez, visszakereséséhez, megtartási idejéhez és megsemmisítéséhez szükséges kontrollok meghatározására.</t>
  </si>
  <si>
    <t>1. Los registros se establecen y mantienen para proporcionar constancia de conformidad con requisitos y la operación eficaz del sistema de administración de calidad 2.  Los registros son legibles, fácilmente identificables y recuperables 3.  Se ha establecido un procedimiento documentado para definir los controles necesarios para la identificación, almacenamiento, protección, recuperación, tiempo de retención y disposición de registros.</t>
  </si>
  <si>
    <t>1. Es werden Aufzeichnungen geführt und aufbewahrt, um die Konformität mit Anforderungen und die effektive Funktion des Qualitätsmanagementsystems nachzuweisen. 2.  Die Aufzeichnungen sind lesbar, leicht zu identifizieren und auffindbar. 3.  Es wurde ein dokumentiertes Verfahren eingerichtet, um die Kontrollen zu definieren, die für die Identifizierung, Aufbewahrung, den Schutz, das Auffinden, die Aufbewahrungszeit und die Vernichtung von Aufzeichnungen erforderlich sind.</t>
  </si>
  <si>
    <t>The organization maintains and controls inspection documentation, which includes, criteria for acceptance and rejection and documents recording inspection results.  The organization ensures that incoming product is not used until it has been inspected or otherwise verified as conforming to specified requirements</t>
  </si>
  <si>
    <t>L'entreprise gère et contrôle la documentation d'inspection (qui inclut les critères d'acceptation et de rejet, et les documents contenant les résultats des inspections).  L'entreprise garantit que les produits entrants ne sont pas utilisés tant qu'ils n'ont pas été inspectés ou vérifiés et déclarés conformes au cahier des charges.</t>
  </si>
  <si>
    <t>A szervezet vizsgálati dokumentációt tart fenn és szabályoz, amely magában foglalja az elfogadás és elutasítási szempontokat, és dokumentálja a vizsgálati eredmények rögzítését.  A szervezet biztosítja, hogy bejövő termékeket nem használják, amíg nem ellenőrzik azokat vagy egyébként nem győződnek meg arról, hogy megfelelnek a meghatározott követelményeknek.</t>
  </si>
  <si>
    <t>La organización mantiene y controla la documentación de inspección, lo que incluye criterios para aceptar o rechazar y documentos que registran resultados de la inspección.  La organización asegura que el producto entrante no se utilice hasta que se haya inspeccionado o verificado de alguna otra forma, conforme con los requisitos especificados.</t>
  </si>
  <si>
    <t>Die Organisation führt und kontrolliert Inspektionsdokumentation, die Kriterien für Abnahme und Ablehnung und Dokumente enthält, die Inspektionsergebnisse festhalten.  Die Organisation stellt sicher, dass ein eingehendes Produkt nicht verwendet wird, ehe es inspiziert oder auf andere Weise seine Konformität mit den spezifizierten Anforderungen geprüft wurde.</t>
  </si>
  <si>
    <t>When certification test reports are utilized to accept material, the organization assures that data in said reports are acceptable per applicable instructions.  Organization also ensures reports have been completed or necessary reports been received and verified.</t>
  </si>
  <si>
    <t>En cas d'utilisation  de rapports de tests de certification pour l'acceptation des équipements, l'entreprise s'assure que les données contenues dans ces rapports sont acceptables et conformes aux instructions correspondantes.  L'entreprise s'assure également que les rapports requis ont été élaborés, reçus et vérifiés.</t>
  </si>
  <si>
    <t>Amennyiben tanúsító vizsgálati jelentéseket alkalmaznak az anyag elfogadásához, a szervezet biztosítja, hogy az említett jelentésekben szerelő adatok az érvényes utasítások szerint elfogadhatók.  A szervezet biztosítja továbbá a jelentések elkészítését vagy azt, hogy a szükséges jelentéseket megkapja és ellenőrzi.</t>
  </si>
  <si>
    <t>Cuando se utilizan informes de certificación para aceptar material, la organización asegura que los datos de dichos informes son aceptables según las instrucciones aplicables.  La organización también asegura que los informes se hayan completado o que los informes necesarios se hayan recibido y verificado.</t>
  </si>
  <si>
    <t>Wenn Zertifizierungstestberichte verwendet werden, um Material abzunehmen, stellt die Organisation sicher, dass die Daten in diesen Berichten gemäß den anwendbaren Anweisungen annehmbar sind.  Die Organisation stellt auch sicher, dass Berichte erstellt wurden oder erforderliche Berichte erhalten und geprüft wurden.</t>
  </si>
  <si>
    <t xml:space="preserve">If applicable, the supplier has an active and documented training program for quality inspectors.  Personnel must complete this training to perform their duties.  Training records for each employee are readily available.  Employees do not perform tasks for which they are not trained.
</t>
  </si>
  <si>
    <t xml:space="preserve">En cas de besoin, le fournisseur dispose d'un programme de formation actif et documenté destiné aux inspecteurs Qualité.  Le personnel doit suivre cette formation pour pouvoir exécuter ses missions.  Des dossiers de formation sont constitués pour chaque employé, et sont facilement accessibles.  Les employés n'exécutent pas de tâches pour lesquelles ils n'ont pas été formés.
</t>
  </si>
  <si>
    <t xml:space="preserve">Si se aplica, el proveedor tiene un programa de capacitación activo y documentado para los inspectores de calidad.  El personal deberá completar esta capacitación para cumplir con sus obligaciones.  Los registros de capacitación para cada empleado están disponibles fácilmente.  Los empleados no realizan tareas para las cuales no están capacitados.
</t>
  </si>
  <si>
    <t xml:space="preserve">Soweit anwendbar, verfügt der Lieferant über ein aktives und dokumentiertes Schulungsprogramm für Qualitätsinspektoren.  Mitarbeiter müssen diese Schulung durchlaufen, um ihren Pflichten nachgehen zu können.  Schulungsaufzeichnungen für jeden Mitarbeiter sind leicht zugänglich.  Mitarbeiter führen keine Aufgaben aus, für die sie nicht geschult sind.
</t>
  </si>
  <si>
    <t>The organization has established and maintains documented procedures to ensure that product that does not conform to the specified requirements is prevented from unintended use or installation.  Product dispositioned for scrap is conspicuously and permanently marked, or positively controlled, until physically rendered unusable.</t>
  </si>
  <si>
    <t>L'entreprise a élaboré et gère des procédures documentées permettant de garantir que les produits non conformes au cahier des charges ne peuvent être ni utilisés, ni installés de façon involontaire  Les produits devant être mis au rebut sont marqués en permanence, ou contrôlés positivement, jusqu'à ce qu'ils soient physiquement inutilisables.</t>
  </si>
  <si>
    <t>La organización ha establecido y mantiene procedimientos documentados para garantizar que se evite que el producto que no cumple con los requisitos se utilice para un uso no estipulado o instalación.  El producto indicado para descarte se marca de forma evidente y permanente, o se controla positivamente, hasta que se lo deja inutilizable físicamente.</t>
  </si>
  <si>
    <t>Die Organisation hat dokumentierte Verfahren eingerichtet und befolgt diese, um sicherzustellen, dass ein Produkt, dass die spezifizierten Anforderungen nicht erfüllt, nicht unbeabsichtigt verwendet oder installiert werden kann.  Auszusortierende Produkte werden sichtbar und dauerhaft markiert oder positiv kontrolliert, bis sie physisch unbrauchbar werden.</t>
  </si>
  <si>
    <t>The organization conducts internal audits at planned intervals and is effectively implemented and maintained.  The internal audit process:     a) selects auditors objectively and assigns them to audit work other than their own.    b) findings are addressed with formal corrective action and closed in a timely fashion.</t>
  </si>
  <si>
    <t>L'entreprise réalise des audits internes à intervalles programmés, qui sont mis en œuvre et gérés efficacement.  Processus d'audit interne :     a) sélection des auditeurs en toute objectivité, et affectation des tâches d'audit (autres que leurs propres tâches)    b) les conclusions sont communiquées, sont assorties de mesures correctives formelles et sont diffusées dans les délais impartis.</t>
  </si>
  <si>
    <t>La organización realiza auditorías internas en intervalos planificados y se implementa y mantiene en forma efectiva.  El proceso de auditoría interna:     a) selecciona a los auditores en forma objetiva y es asigna para auditar trabajo distinto del propio.    b) los hallazgos se abordan con una acción correctiva formal y en tiempo y forma.</t>
  </si>
  <si>
    <t>Die Organisation führt in geplanten Abständen interne Audits durch und diese werden effektiv umgesetzt und aufrechterhalten.  Der interne Auditprozess:     a) sorgt für eine Auswahl der Auditors nach objektiven Kriterien und überträgt ihnen die Auditierung anderer Arbeit als ihrer eigenen.    b) Ergebnisse führen zu formellen Korrekturmaßnahmen, die zügig abgeschlossen werden.</t>
  </si>
  <si>
    <t>The organization takes action to eliminate the cause of nonconformities in order to prevent recurrence. Corrective actions are appropriate to the effects of the nonconformities encountered. A documented procedure has been established to define requirements for:    a) reviewing nonconformities (including customer complaints)    b) determining the causes of nonconformities       c) evaluating the need for action to ensure that nonconformities do not recur    d) determining and implementing action needed     e) records of the results of action taken    f) reviewing corrective action taken    g) flow down of the corrective action requirement to a sub-tier supplier, when it is determined that the sub-tier supplier is responsible for the root cause   h) specific actions where timely and/or effective corrective actions are not achieved</t>
  </si>
  <si>
    <t>L'entreprise prend les mesures nécessaires pour éradiquer la cause des non conformités, afin d'éviter que le problème se reproduise.. Les actions correctives exécutées sont adaptées aux effets des non conformités détectées. Une procédure documentée a été établie pour définir les exigences applicables dans les domaines suivants :    a) examen des non conformités (y compris des réclamations clients)    b) détermination des causes des non conformités       c) évaluation du besoin d'exécution de mesure corrective visant à garantir la non reproduction des non conformités   d) détermination et mise en œuvre des mesures nécessaires   e) enregistrement des résultats des actions entreprises    f) examen des actions correctives entreprises    g) diffusion des exigences d'actions correctives aux sous-traitants, lorsque ces derniers sont responsables de la cause première  h) mesures spécifiques entreprises lorsque des actions correctives efficaces n'ont pas été exécutées en temps opportun.</t>
  </si>
  <si>
    <t>La organización realiza acciones para eliminar la causa de no conformidad para evitar reincidencias. Las acciones correctivas son apropiadas a los efectos de las no conformidades encontradas. Se ha establecido un procedimiento documentado con el objetivo de definir requisitos para:    a) revisar no conformidades (incluidos reclamos de clientes)    b) determinar las causas de no conformidad      c) evaluar la necesidad de acción para asegurar que las no conformidades no vuelvan a ocurrir    d) determinar e implementar la acción necesaria     e) registros de los resultados de la acción tomada    f) revisar la acción correctiva tomada   g) derivar el requisito de acción correctiva a un proveedor del subnivel, cuando se determine que el proveedor del subnivel es responsable de la causa base  h) acciones específicas en las que no se lograron acciones correctivas eficaces o expeditas</t>
  </si>
  <si>
    <t>Die Organisation ergreift Maßnahmen, um die Ursache von Nonkonformitäten zu beseitigen, um erneutes Auftreten zu verhindern. Korrekturmaßnahmen sind für die Auswirkungen der aufgetretenen Nonkonformitäten angemessen. Es wurde ein dokumentiertes Verfahren eingerichtet, um Anforderungen zu definieren für:    a) Überprüfung von Nonkonformitäten (einschließlich Kundenbeschwerden)    b) Ermittlung der Ursachen von Nonkonformitäten      c) Bewertung, ob Maßnahmen erforderlich sind, um sicherzustellen, dass Nonkonformitäten nicht erneut auftreten    d) Ermittlung und Umsetzung der erforderlichen Maßnahmen     e) Aufzeichnungen der Ergebnisse der ergriffenen Maßnahmen   f) Prüfung der ergriffenen Korrekturmaßnahmen    g) Weitergabe erforderlicher Korrekturmaßnahmen an Sublieferanten, wenn ermittelt wird, dass der Sublieferant für die letztliche Ursache verantwortlich ist   h) spezifische Maßnahmen, wenn keine zügigen und/oder wirksamen Korrekturmaßnahmen erreicht werden</t>
  </si>
  <si>
    <t xml:space="preserve">As one of the measurements of the performance of the QMS, the organization monitors information relating to customer perception as to whether the organization has met customer requirements. The methods for obtaining and using this information have been determined and are demonstrable. </t>
  </si>
  <si>
    <t xml:space="preserve">L'une des mesures des performances du système de gestion de la qualité consiste à surveiller les informations liées à la perception des clients sur le thème du respect du cahier des charges par l'entreprise. Les méthodes d'obtention et d'utilisation de ces informations ont été déterminées et sont démontrables. </t>
  </si>
  <si>
    <t xml:space="preserve">Como una de las medidas del rendimiento del QMS, la organización monitora información relacionada con la percepción del cliente respecto de si la organización ha cumplido con los requisitos del cliente. Los métodos para obtener y utilizar esta información se han determinado y son demostrables. </t>
  </si>
  <si>
    <t xml:space="preserve">Die Organisation überwacht als eines der Maße der Leistung des QMS Daten zur Kundenwahrnehmung, ob die Organisation die Anforderungen des Kunden erfüllt hat. Die Methoden zum Erhalt und zur Nutzung dieser Daten wurden festgelegt und können nachgewiesen werden. </t>
  </si>
  <si>
    <t>100% - 98% on time delivery over last 12 months</t>
  </si>
  <si>
    <t>100% - 98% de livraisons dans les délais au cours des 12 derniers mois</t>
  </si>
  <si>
    <t>100%-98% időben történt szállítási az elmúlt 12 hónapban</t>
  </si>
  <si>
    <t>100% - 98% de entregas a tiempo en los últimos 12 meses</t>
  </si>
  <si>
    <t>100% - 98% pünktliche Lieferung in den letzten 12 Monaten</t>
  </si>
  <si>
    <t xml:space="preserve">1. Les documents d'achat contiennent des données décrivant clairement le produit commandé, et notamment :   Le type, la classe, la teneur et autres informations précises d'identification, l'examen de test, l'inspection et les exigences client, ainsi que toute autre instruction ou exigence correspondante.                                          </t>
  </si>
  <si>
    <t xml:space="preserve">1. A beszerzési dokumentumok adatai egyértelműen leírják a megrendelt terméket, beleértve adott esetben:   a típust, osztályt, minőségi osztály vagy más pontos azonosítást; a tesztvizsgálat, ellenőrzés; a vásárlói igények továbbítását, továbbá bármilyen kapcsolódó utasítást és a követelményt.                                          </t>
  </si>
  <si>
    <t xml:space="preserve">1. Los documentos de compra contienen datos que describen claramente el producto encargado, incluido si se aplica:   El tipo, clase, grado u otra certificación precisa, y examinación de pruebas, inspección y derivación de requisitos del cliente, además de cualquier requisito o instrucción relacionados.                                          </t>
  </si>
  <si>
    <t xml:space="preserve">1. Einkaufsdokumente enthalten Daten, die das bestellte Produkt deutlich beschreiben, einschließlich, soweit anwendbar:   Den Typ, die Klasse, den Grad oder eine andere genaue Identifizierung und Testuntersuchung, Inspektion und Weitergabe von Anforderungen des Kunden und damit zusammenhängenden Anweisungen und Anforderungen.                                          </t>
  </si>
  <si>
    <t>Supplier has business continuity / disaster recovery plans consisting of the following elements: 
1. Analysis of potential threats
2. Assigned areas of responsibility and recovery teams
3. Up to date emergency contact information
4. Offsite backup of important data
5. Backup power and essential equipment/services
6. Alternative communications strategy
7. Alternative site of operations
8. Recovery phase</t>
  </si>
  <si>
    <t>Le fournisseur a des plans de continuité d'activité / récupération après sinistre comprenant les éléments suivants:
1. Analyse des menaces potentielles
2. Les domaines de responsabilité assignés et les équipes de récupération
3. Information de contact d'urgence à jour
4. Sauvegarde externe des données importantes
5. Alimentation de secours et équipement / services essentiels
6. Stratégie de communication alternative
7. Autre site d'opérations
8. Phase de récupération</t>
  </si>
  <si>
    <t>A beszállító az üzletmenet folytonossági / katasztrófa-helyreállítási terveit a következő elemekből állítja össze:
1. A lehetséges fenyegetések elemzése
2. Hozzárendelt felelősségi területek és helyreállítási csapatok
3. Naprakész sürgősségi kapcsolattartási adatok
4. A fontos adatok helyszíni biztonsági mentése
5. Biztonsági eszköz és alapvető berendezések / szolgáltatások
6. Alternatív kommunikációs stratégia
7. Alternatív helyszíni műveletek
8. Helyreállítási fázis</t>
  </si>
  <si>
    <t>El proveedor tiene planes de continuidad de negocio / recuperación de desastres que consisten en los siguientes elementos:
1. Análisis de amenazas potenciales
2. Áreas asignadas de equipos de responsabilidad y recuperación
3. Información de contacto de emergencia actualizada
4. Copia de seguridad externa de datos importantes
5. Energía de reserva y equipo / servicios esenciales
6. Estrategia de comunicación alternativa
7. Lugar alternativo de operaciones
8. Fase de recuperación</t>
  </si>
  <si>
    <t>Lieferant hat Business Continuity / Disaster Recovery Pläne, bestehend aus den folgenden Elementen:
1. Analyse potenzieller Bedrohungen
2. Zugeordnete Verantwortungsbereiche und Erholungsteams
3. Aktuelle Notfall-Kontaktinformationen
4. Offsite Sicherung wichtiger Daten
5. Unterstützungsleistung und wesentliche Ausrüstung / Dienstleistungen
6. Alternative Kommunikationsstrategie
7. Alternative Betriebsstätte
8. Wiederherstellungsphase</t>
  </si>
  <si>
    <t xml:space="preserve">En cas d'exigence de traçabilité, l'entreprise a contrôlé et enregistré les données d'identification unique du produit. L'identification unique permet de réaliser un traçage de tous les produits fabriqués à partir du même lot de matières premières ou de fabrication. Pour un équipement, l'identification unique permet d'effectuer le traçage de ses composants et de ceux de l'équipement suivant. </t>
  </si>
  <si>
    <t xml:space="preserve">Cuando la rastreabilidad es un requisito, la organización controló y registró la identificación única del producto. La identificación única permite que se rastreen todos los productos fabricados del mismo lote de materia prima o del mismo lote de fabricación. Para el ensamblaje, la identificación única permite que se rastree la identidad de sus componentes y de aquellos de la línea de ensamblaje superior. </t>
  </si>
  <si>
    <t xml:space="preserve">Wo Nachverfolgbarkeit erforderlich ist, hat die Organisation die einmalige Identifizierung des Produkts kontrolliert und aufgezeichnet. Die einmalige Identifizierung ermöglicht, dass alle Produkte, die aus derselben Rohstoff- oder in derselben Fertigungscharge hergestellt wurden, nachverfolgt werden können. Für eine Montage ermöglicht die einmalige Identifizierung die Nachverfolgung ihrer Komponenten und der Komponenten der nächsthöheren Montage. </t>
  </si>
  <si>
    <t xml:space="preserve">3 Points 
Most documented processes in place with only occasional risk of process failure
</t>
  </si>
  <si>
    <t xml:space="preserve">3 Points 
La plupart des processus documentés sont en place, risque occasionnel de défaillance
</t>
  </si>
  <si>
    <t>3 pont A legtöbb folyamat dokumentált, a technológiai meghibásodás esetenkénti kockázatával</t>
  </si>
  <si>
    <t>3 Puntos
Todos los procesos documentados efectivos con solo un riesgo ocasional de fallo en el proceso</t>
  </si>
  <si>
    <t>3 Punkte 
Die meisten dokumentierten Verfahren eingerichtet mit nur gelegentlichem Ausfallrisiko</t>
  </si>
  <si>
    <t>The distributor has a Quality Management System compliant with, but not registered to, ISO9001</t>
  </si>
  <si>
    <t>Le fournisseur possède un système de gestion de la qualité non enregistré mais compatible (ISO9001);</t>
  </si>
  <si>
    <t>A forgalmazó rendelkezik Minőségirányítási Rendszerrel, de azt nem regisztrálták az ISO9001 szerint.</t>
  </si>
  <si>
    <t>El distribuidor tiene un Sistema de Administración de Calidad que cumple con los requisitos pero no está registrado con la norma ISO9001</t>
  </si>
  <si>
    <t>Der Händler verfügt über ein Qualitätsmanagementsystem, das ISO9001 einhält, aber nicht dafür registriert ist</t>
  </si>
  <si>
    <t>Basic approach to measurement and review of supplier performance is defined but documentation is lacking in appropriate detail. There should be evidence of action under taken by supplier, based on customer complaints.  Ineffective or inconsistent approach and/or evidence of significant failures to ensure use of customer-approved process sources or to flow such requirements down to suppliers.  Improvement required with respect to records organization and/or maintenance.</t>
  </si>
  <si>
    <t>Une approche de base de mesure et d'examen des performances des fournisseurs est définie, mais on ne dispose pas de la documentation détaillée correspondante. Une preuve d'action entreprise par le fournisseur doit être fournie, sur la base des réclamations clients.  Approche inefficace ou incohérente et/ou preuve de défaillances dans le processus d'utilisation des sources approuvées par le client ou à répercuter ces exigences aux sous-traitants.  Amélioration requise quant à l'organisation des dossiers et/ou de leur gestion.</t>
  </si>
  <si>
    <t>El enfoque básico ante la medición y revisión del rendimiento del proveedor está definida, pero la documentación no tiene el nivel de detalle correcto. Debe existir evidencia de acción tomada por parte del proveedor, basada en las quejas del cliente.  El enfoque es ineficaz o incoherente y/o evidencia de fallos significativos para garantizar el uso de fuentes de proceso aprobadas por el cliente o para derivar tales requisitos a los proveedores.  Se requieren mejoras respecto de la organización y/o mantenimiento de registros.</t>
  </si>
  <si>
    <t>Der grundsätzliche Ansatz bei der Messung und Prüfung der Lieferantenleistung ist definiert, aber die Dokumentation ist nicht hinreichend ausführlich. Es sollte Nachweise für vom Lieferanten auf Grundlage von Kundenbeschwerden ergriffene Maßnahmen geben.  Ineffektiver oder inkonsistenter Ansatz und/oder Belege für bedeutende Versäumnisse bei der Sicherstellung der Verwendung vom Kunden genehmigter Verfahrensquellen oder der Weitergabe dieser Anforderungen an die Lieferanten.  Verbesserung erforderlich in Bezug auf Organisation und/oder Führung von Aufzeichnungen.</t>
  </si>
  <si>
    <t>Electronics Suppliers Only: Supplier has a counterfeit training program in place, but frequency is not defined or does not address training related to new employees.</t>
  </si>
  <si>
    <t>Fournisseurs d'électronique seulement: Le fournisseur a mis en place un programme de formation sur la contrefaçon, mais la fréquence n'est pas définie ou n'aborde pas la formation liée aux nouveaux employés.</t>
  </si>
  <si>
    <t>Solo proveedores de productos electrónicos:  El proveedor tiene un programa de capacitación falsificado en su lugar, pero la frecuencia no está definida o no aborda la capacitación relacionada con los nuevos empleados.</t>
  </si>
  <si>
    <t>Nur Elektroniklieferanten: Der Lieferant hat ein Programm zur Fälschungsschulung eingeführt, aber die Häufigkeit ist nicht definiert oder bezieht sich nicht auf Schulungen für neue Mitarbeiter.</t>
  </si>
  <si>
    <t>The company monitors delivery performance for "select" Suppliers only and/or cannot demonstrate the achievement of targets as set by "all" Suppliers.  Data does not suggest any consistent improvement.</t>
  </si>
  <si>
    <t>El distribuidor no tiene licencia para todo el producto comprado, pero tiene copias de los certificados de los distribuidores autorizados a los que le compra. El distribuidor tiene un proceso de validación escrito para asegurar que el producto no es falsificado y puede demostrar esta validación con cada recibo.</t>
  </si>
  <si>
    <t>When distributor uses LCC suppliers, a documented approval process exists, but either does require an onsite approval audit or does not include regularly scheduled surveillance audits. The company has documented evidence of having conducted at least 1 onsite audit, along with any related corrective actions requested during said audit(s).</t>
  </si>
  <si>
    <t xml:space="preserve">Lorsque le distributeur utilise des fournisseurs de LCC, il existe un processus d'approbation documenté, mais nécessite une vérification d'approbation sur place ou n'inclut pas d'audits de surveillance réguliers. La société a documenté les preuves d'avoir effectué au moins 1 audit sur site, ainsi que toutes les mesures correctives connexes demandées au cours de la ou les audit (s).
</t>
  </si>
  <si>
    <t>Cuando el distribuidor utiliza proveedores LCC, existe un proceso documentado de aprobación, pero requiere una auditoría de aprobación en el sitio o no incluye auditorías de vigilancia programadas regularmente. La compañía ha documentado la evidencia de haber llevado a cabo por lo menos una auditoría en el sitio, junto con cualquier acción correctiva relacionada solicitada durante dicha (s) auditoría (s).</t>
  </si>
  <si>
    <t>The company understands the importance of part and material lead-times to their Customers and monitors them regularly.</t>
  </si>
  <si>
    <t>L'entreprise comprend l'importance des délais de livraison des équipements et des pièces aux Clients, et les surveille régulièrement.</t>
  </si>
  <si>
    <t>La compañía comprende la importancia de los plazos de aprovisionamiento de partes y material para sus Clientes y monitorea el proceso con regularidad.</t>
  </si>
  <si>
    <t>Das Unternehmen versteht die Bedeutung der Durchlaufzeiten für Teile und Material für seine Kunden und überwacht sie regelmäßig.</t>
  </si>
  <si>
    <t>Records are established and maintained, but not  easily legible, readily identifable or retrievalbe, or a documented procedure exists to define the controls needed for the identification, storage,  protection, retrieval retention time and disposition but they are not readily accessible.</t>
  </si>
  <si>
    <t>Les enregistrements sont créés et gérés, mais ne sont pas facilement lisibles, facilement identifiables ou ne peuvent pas être extraits facilement ; ou une procédure documentée existe pour définir les contrôles nécessaires à l'identification, au stockage, à la protection, à l'extraction, aux durées de conservation et à la mise au rebut des enregistrements, mais elle n'est pas facilement accessible.</t>
  </si>
  <si>
    <t>Nyilvántartásokat vezettek be és alkalmaznak, de azok nem könnyen olvashatók, azonosíthatók vagy visszakereshetők, vagy létezik dokumentált eljárás a nyilvántartások azonosításához, tárolásához, védelméhez, visszakereséséhez, megtartási idejéhez és megsemmisítéséhez szükséges kontrollok meghatározására, de az nem könnyen hozzáférhető.</t>
  </si>
  <si>
    <t>Los registros se establecen y mantienen, pero no son legibles, ni se identifican o recuperan fácilmente, o existe un proceso documentado para definir los controles necesarios para la identificación, almacenamiento, protección, tiempo de retención para recuperación y disposición, pero no se puede acceder a ellos fácilmente.</t>
  </si>
  <si>
    <t>Es werden Aufzeichnungen geführt und aufbewahrt, aber sie sind nicht gut lesbar, leicht zu identifizieren oder auffindbar, oder es ist ein dokumentiertes Verfahren eingerichtet, um die Kontrollen zu definieren, die für die Identifizierung, Aufbewahrung, den Schutz, das Auffinden, die Aufbewahrungszeit und die Vernichtung erforderlich sind, aber es ist nicht leicht zugänglich.</t>
  </si>
  <si>
    <t>The organization has a documented procedure to ensure that product that does not conform to the specified requirements is prevented from intended use and markings exist, but markings could be more obvious and clear.</t>
  </si>
  <si>
    <t>L'entreprise dispose d'une procédure documentée permettant de garantir que les produits non conformes au cahier des charges ne peuvent être ni utilisés, ni installés de façon involontaire, et des marquages existent, mais ils pourraient être plus évidents et plus clairs.</t>
  </si>
  <si>
    <t>A szervezet dokumentált eljárással rendelkezik arra, hogy megakadályozza az előírt követelményeknek nem megfelelő termék rendeltetésszerű használatát, és léteznek jelölések, de a jelölések lehetnének nyilvánvalóbbak és egyértelműbbek.</t>
  </si>
  <si>
    <t>La organización tiene un procedimiento documentado para asegurar que ese producto que no cumple con los requisitos especificados no pueda utilizarse para un uso no estipulado, pero las marcas podrían ser más obvias y claras.</t>
  </si>
  <si>
    <t>The organization conducts audits on planned intervals, but they are always performed by an external audit team and not by an internal audit team, or not all findings are addressed with a formal corrective action or they are addressed with a formal corrective action but not closed.</t>
  </si>
  <si>
    <t>L'entreprise réalise des audits à intervalles programmés, mais ils sont réalisés par une équipe externe et non en interne, ou les conclusions ne sont pas transmises avec les actions correctives formelles correspondantes (ou s'accompagnent de ces actions, mais ne sont pas clôturées).</t>
  </si>
  <si>
    <t>A szervezet tervezett időközönként végez ellenőrzéseket, de azokat mindig külső ellenőr csapat végzi, és nem a belső ellenőrzési csoport, vagy nem minden megállapítást közlik hivatalos helyesbítő intézkedésként, vagy hivatalos helyesbítő intézkedésként közlik azokat, de nem zárják le.</t>
  </si>
  <si>
    <t>La organización realiza auditorías en intervalos planeados, pero siempre se realizaron a través de un equipo de auditoría externa y no por un equipo de auditoría interna, o no todos los hallazgos se abordan con una acción correctiva, o se abordan con una acción correctiva pero no se cierran.</t>
  </si>
  <si>
    <t>Die Organisation führt in geplanten Abständen Audits durch, aber diese werden immer von einem externen und nicht von einem internen Auditteam durchgeführt, oder nicht alle Ergebnisse führen zu formellen Korrekturmaßnahmen, oder sie führen dazu, aber diese werden nicht abgeschlossen.</t>
  </si>
  <si>
    <t>The organization takes action to elmiinate the cause of non-conformities and a documented procedure has been established to define the requirements for most, but not all of the following:    a) reviewing nonconformities (including customer complaints)    b) determining the causes of nonconformities   c) evaluating the need for action to ensure that nonconformities do not recur    d) determining and implementing action needed     e) records of the results of action taken                     f) reviewing corrective action taken   g) flow down of the corrective action requirement to a sub-tier supplier, when it is determined that the sub-tier supplier is responsible for the root cause   h) specific actions where timely and/or effective corrective actions are not achieved</t>
  </si>
  <si>
    <t>A szervezet tesz intézkedéseket a nem-megfelelés okának megszüntetésére, és dokumentált eljárást vezetett be az alábbiak közül a legtöbb, de nem az összes követelmény meghatározására:    a) nem-megfelelések ellenőrzése (ideértve a vevői panaszokat is)    b) a nem-megfelelések okának meghatározása    c) a nem-megfelelések megismétlődésének megakadályozását biztosító intézkedések szükségességének értékelése    d) a szükséges intézkedés meghatározása és végrehajtása    e) a megtett intézkedések eredményeit tartalmazó nyilvántartás    f) a megtett helyesbítő intézkedések felülvizsgálata    g) a helyesbítő intézkedések szükségességének továbbítása az alsóbb szintű szállítóknak, ha azt állapítják meg, hogy az alsóbb szintű szállító felelős a kiváltó okért    h) a konkrét intézkedések időben történtek és/vagy hatékony helyesbítő intézkedéseket nem értek el</t>
  </si>
  <si>
    <t>La organización realiza acciones para eliminar la causa de las no conformidades y se ha establecido un procedimiento documentado para definir los requisitos de la mayoría, pero no todos los siguientes:    a) revisar no conformidades (incluidos reclamos de clientes)    b) determinar las causas de no conformidad      c) evaluar la necesidad de acción para asegurar que las no conformidades no vuelvan a ocurrir    d) determinar e implementar la acción necesaria     e) registros de los resultados de la acción tomada    f) revisar la acción correctiva tomada   g) derivar el requisito de acción correctiva a un proveedor del subnivel, cuando se determine que el proveedor del subnivel es responsable de la causa base  h) acciones específicas en las que no se lograron acciones correctivas eficaces o expeditas</t>
  </si>
  <si>
    <t>Die Organisation ergreift Maßnahmen, um die Ursache von Nonkonformitäten zu beseitigen, und es wurde ein dokumentiertes Verfahren eingerichtet, um die Anforderungen für die meisten der folgenden Maßnahmen zu definieren, aber nicht für alle:    a) Überprüfung von Nonkonformitäten (einschließlich Kundenbeschwerden)    b) Ermittlung der Ursachen von Nonkonformitäten   c) Bewertung, ob Maßnahmen erforderlich sind, um sicherzustellen, dass Nonkonformitäten nicht erneut auftreten    d) Ermittlung und Umsetzung der erforderlichen Maßnahmen     e) Aufzeichnungen der Ergebnisse der ergriffenen Maßnahmen                 f) Prüfung der ergriffenen Korrekturmaßnahmen    g) Weitergabe erforderlicher Korrekturmaßnahmen an Sublieferanten, wenn ermittelt wird, dass der Sublieferant für die letztliche Ursache verantwortlich ist   h) spezifische Maßnahmen, wenn keine zügigen und/oder wirksamen Korrekturmaßnahmen erreicht werden</t>
  </si>
  <si>
    <t xml:space="preserve">98% - 95% on time delivery over last 12 months
</t>
  </si>
  <si>
    <t xml:space="preserve">98% - 95% de livraisons dans les délais au cours des 12 derniers mois
</t>
  </si>
  <si>
    <t xml:space="preserve">98% - 95% de entregas a tiempo en los últimos 12 meses
</t>
  </si>
  <si>
    <t xml:space="preserve">98% - 95% pünktliche Lieferung in den letzten 12 Monaten
</t>
  </si>
  <si>
    <t xml:space="preserve">La compra de documentos contiene la mayoría, pero no todos los detalles de orden de producto tales como tipo, clase, grado o cualquier otra identificación precisa, o examinación de pruebas, inspección y/o derivación de requisitos de cliente. </t>
  </si>
  <si>
    <t xml:space="preserve">Einkaufsdokumente enthalten die meisten, aber nicht alle Produktbestelldaten wie Typ, Klasse, Grad oder eine andere genaue Identifizierung, oder Testuntersuchung, Inspektion und/oder Weitergabe von Anforderungen des Kunden. </t>
  </si>
  <si>
    <t xml:space="preserve">Supplier has business continuity / disaster recovery plans consisting of some, but not all of the elements listed </t>
  </si>
  <si>
    <t>Le fournisseur a des plans de continuité d'activité / récupération après sinistre comprenant certains, mais pas tous les éléments énumérés</t>
  </si>
  <si>
    <t>A beszállítónak van üzleti folytonossági / katasztrófa-helyreállítási terve, amely a felsorolt elemek közül néhány, de nem az összes elemet tartalmazza</t>
  </si>
  <si>
    <t>El proveedor tiene planes de continuidad de negocio / recuperación de desastres que consisten en algunos, pero no en todos los elementos enumerados</t>
  </si>
  <si>
    <t xml:space="preserve">0 Points
Minimal or no documented processes in place.  
</t>
  </si>
  <si>
    <t xml:space="preserve">0 Points
Nombre minime (ou absence totale) de processus documentés en place. </t>
  </si>
  <si>
    <t xml:space="preserve">0 pont
Alig vagy egyáltalán nem dokumentált folyamatok.  
</t>
  </si>
  <si>
    <t>0 Puntos
Procesos menores o no documentados efectivos.</t>
  </si>
  <si>
    <t>0 Punkte
Minimale oder keine dokumentierten Verfahren eingerichtet.</t>
  </si>
  <si>
    <t>There is no evidence of a Quality Management System
Score at 0 if Unknown</t>
  </si>
  <si>
    <t>Rien n'indique qu'il existe un système de gestion de la qualité - Note 0 si Inconnu</t>
  </si>
  <si>
    <t>Nincs bizonyíték Minőségirányítási Rendszerre
A pontszám 0, ha Ismeretlen</t>
  </si>
  <si>
    <t>No hay evidencia de un Sistema de Administración de Calidad. Dejar valor en 0 si se desconoce</t>
  </si>
  <si>
    <t>Es gibt keine Belege für ein Qualitätsmanagementsystem
Punktzahl 0, falls unbekannt</t>
  </si>
  <si>
    <t>Very limited system procedural documentation or evidence supporting a systematic or consistent approach to any periodic review of supplier performance or requisite actions based on this performance.</t>
  </si>
  <si>
    <t>Documentation très limitée ou manque de preuves d'adoption d'une approche systématique et cohérente d'examen périodique des performances des fournisseurs, ou d'actions entreprises sur la base de ces performances.</t>
  </si>
  <si>
    <t>Cantidad muy limitada de documentación de procedimientos de sistema o evidencia que apoye un enfoque coherente para cualquier revisión periódica del rendimiento del proveedor o acciones requeridas en base a este rendimiento.</t>
  </si>
  <si>
    <t>Sehr begrenzte Systemverfahrensdokumentation oder Belege, die eine systematische oder konsistente Herangehensweise an eine regelmäßige Prüfung der Lieferantenleistung oder auf Grundlage dieser Leistung erforderliche Maßnahmen nachweisen.</t>
  </si>
  <si>
    <t>No evidence of a counterfeit risk mitigation process exists</t>
  </si>
  <si>
    <t>Aucune preuve d'un processus d'atténuation des risques de contrefaçon n'existe</t>
  </si>
  <si>
    <t>No hay evidencia de que exista un proceso de mitigación de riesgo falsificado</t>
  </si>
  <si>
    <t>Es gibt keine Beweise für einen fälschungssicheren Risikominderungsprozess</t>
  </si>
  <si>
    <t>Electronics Suppliers Only: Supplier is not licensed and does not have a validation process to protect against counterfeit materials.</t>
  </si>
  <si>
    <t>Fournisseurs d'électronique seulement: Le fournisseur n'est pas titulaire d'une licence et ne dispose pas d'un processus de validation pour se protéger contre les produits contrefaits.</t>
  </si>
  <si>
    <t>Csak elektronikai beszállítók: A szállító nem rendelkezik licenccel, és nincs érvényesítési folyamata a hamisított anyagok elleni védelemhez.</t>
  </si>
  <si>
    <t>Solo proveedores de productos electrónicos: El proveedor no tiene licencia y no cuenta con un proceso de validación para protegerse contra materiales falsificados.</t>
  </si>
  <si>
    <t>Electronics Suppliers Only: No evidence of a counterfeit avoidance procedure or work instruction requiring purchases directly from OEMs or OCMs or OEM Authorized Distributors exists</t>
  </si>
  <si>
    <t>Fournisseurs d'électronique seulement: Aucune preuve d'une procédure d'évitement de la contrefaçon ou instruction de travail nécessitant des achats directement auprès des OEM ou des OCM ou des distributeurs autorisés OEM n'existe</t>
  </si>
  <si>
    <t>Solo proveedores de productos electrónicos:  No existe evidencia de un procedimiento de evasión de falsificación o instrucciones de trabajo que requieran compras directamente de OEM o OCM o Distribuidores Autorizados OEM.</t>
  </si>
  <si>
    <t>Nur Elektroniklieferanten: Es gibt keine Beweise für ein Verfahren zur Vermeidung von Fälschungen oder Arbeitsanweisungen, die den Kauf direkt von OEMs oder OCMs oder autorisierten OEM-Händlern erfordern</t>
  </si>
  <si>
    <t>Electronics Suppliers Only: No evidence of a counterfeit avoidance procedure or work instruction requiring written customer approval for purchases from Brokers including justification with authentication testing and traceability</t>
  </si>
  <si>
    <t>Fournisseurs d'électronique seulement: Aucune preuve d'une procédure d'évitement de la contrefaçon ou d'une instruction de travail nécessitant l'approbation écrite du client pour les achats auprès des courtiers, y compris une justification avec les tests d'authentification et la traçabilité</t>
  </si>
  <si>
    <t>Solo proveedores de productos electrónicos:  No hay evidencia de un procedimiento de evasión de falsificación o instrucciones de trabajo que requiera la aprobación por escrito del cliente para las compras de los intermediarios, incluida la justificación con pruebas de autenticación y rastreabilidad</t>
  </si>
  <si>
    <t>Nur Elektroniklieferanten: Keine Beweise für ein Verfahren zur Vermeidung von Fälschungen oder Arbeitsanweisungen, die eine schriftliche Zustimmung des Kunden für Käufe von Brokern erfordern, einschließlich einer Begründung mit Authentifizierungsprüfung und Rückverfolgbarkeit</t>
  </si>
  <si>
    <t>Electronics Suppliers Only: Supplier procurement terms and conditions do not contain language to invoke liabilities and penalties associated with providing fraudulent/counterfeit product</t>
  </si>
  <si>
    <t>Fournisseurs d'électronique seulement: les termes et conditions d'approvisionnement des fournisseurs ne contiennent pas de libellé pour invoquer les responsabilités et les pénalités associées à la fourniture de produits frauduleux / contrefaits</t>
  </si>
  <si>
    <t>Solo proveedores de productos electrónicos:  Los términos y condiciones de aprovisionamiento de proveedores no contienen lenguaje para invocar pasivos y sanciones asociados con la provisión de productos fraudulentos / falsificados</t>
  </si>
  <si>
    <t>Nur Elektroniklieferanten: Die Bedingungen für Lieferantenbeschaffung enthalten keine Sprache, um sich auf Verbindlichkeiten und Strafen im Zusammenhang mit der Bereitstellung betrügerischer / gefälschter Produkte zu berufen</t>
  </si>
  <si>
    <t>Electronics Suppliers Only: Supplier does not have a counterfeit training program in place.</t>
  </si>
  <si>
    <t>Fournisseurs d'électronique seulement: Le fournisseur n'a pas de programme de formation sur la contrefaçon en place.</t>
  </si>
  <si>
    <t>Solo proveedores de productos electrónicos:  El proveedor no tiene implementado un programa de capacitación falsificado.</t>
  </si>
  <si>
    <t>Nur Elektroniklieferanten: Der Lieferant verfügt nicht über ein fälschungssicheres Schulungsprogramm.</t>
  </si>
  <si>
    <t>Electronics Suppliers Only: Supplier does not have a product obsolescence review process in place.</t>
  </si>
  <si>
    <t>Fournisseurs d'électronique seulement: Le fournisseur n'a pas de processus d'examen de l'obsolescence des produits en place.</t>
  </si>
  <si>
    <t>Solo proveedores de productos electrónicos:  El proveedor no tiene implementado un proceso de revisión de obsolescencia del producto.</t>
  </si>
  <si>
    <t>Nur Elektroniklieferanten: Der Lieferant hat keinen Überprüfungsprozess für die Produktüberalterung implementiert.</t>
  </si>
  <si>
    <t xml:space="preserve">Electronics Suppliers Only: Supplier does not have a documented counterfeit avoidance policy that requires full traceability records to the OCM or authorized OEM distrbutor. </t>
  </si>
  <si>
    <t>Fournisseurs d'électronique seulement: Le fournisseur ne dispose pas d'une politique documentée d'évitement de la contrefaçon qui exige des enregistrements de traçabilité complets auprès de l'OCM ou du distributeur autorisé d'OEM.</t>
  </si>
  <si>
    <t>Solo proveedores de productos electrónicos:  El proveedor no tiene una política documentada de evasión de falsificaciones que requiera registros completos de trazabilidad para el OCM o el distribuidor OEM autorizado.</t>
  </si>
  <si>
    <t xml:space="preserve">The company does not regularly monitor Supplier performance and cannot demonstrate consistent achievement of targets.  </t>
  </si>
  <si>
    <t xml:space="preserve">L'entreprise ne contrôle pas régulièrement les performances des fournisseurs, et ne peut pas apporter la preuve que les objectifs ont été atteints.  </t>
  </si>
  <si>
    <t xml:space="preserve">A cég nem ellenőrzi rendszeresen a Szállítók teljesítményét, és nem tudja igazolni célok következetes elérését.  </t>
  </si>
  <si>
    <t xml:space="preserve">La compañía no monitorea con regularidad el rendimiento del Proveedor y no puede demostrar el logro de objetivos consistente.  </t>
  </si>
  <si>
    <t xml:space="preserve">Das Unternehmen überwacht die Lieferantenleistung nicht regelmäßig und kann kein konsistentes Erreichen von Zielen nachweisen.  </t>
  </si>
  <si>
    <t>Neither supplier approval audits nor supplier surveillance audits exist.</t>
  </si>
  <si>
    <t>Ni les vérifications d'approbation des fournisseurs ni les audits de surveillance des fournisseurs existent.</t>
  </si>
  <si>
    <t>No existen auditorías de aprobación de proveedores ni auditorías de vigilancia  de proveedores</t>
  </si>
  <si>
    <t>Es bestehen weder Zulassungsprüfungen noch Lieferantenüberwachungsaudits.</t>
  </si>
  <si>
    <t>There are no monitors in place for the control and monitoring of part and material lead-times</t>
  </si>
  <si>
    <t>Nem követi figyelemmel az az anyagokat és az alkatrészeket érintő átfutási időt.</t>
  </si>
  <si>
    <t>No hay monitores asignados para el control y monitoreo de los plazos de aprovisionamiento de partes y materiales.</t>
  </si>
  <si>
    <t>Es findet keine Kontrolle und Überwachung der Durchlaufzeiten für Teile und Material statt.</t>
  </si>
  <si>
    <t>Records are either not established or not maintained to provide conformity to the operation of the quality system, or there is no documented procedure established to define the controls needed for the identification, storage, protection, retrieval, retention time and disposition of records.</t>
  </si>
  <si>
    <t>Les enregistrements sont soit non créés ou non gérés de façon à pouvoir fournir des preuves de conformité vis-à-vis des exigences et en termes d'efficacité du fonctionnement du système de gestion de la qualité, ou aucune procédure documentée n'existe pour définir les contrôles nécessaires à l'identification, au stockage, à la protection, à l'extraction, aux durées de conservation et à la mise au rebut des enregistrements.</t>
  </si>
  <si>
    <t>Vagy nem vezettek be vagy nem alkalmaznak nyilvántartásokat a minőségbiztosítási rendszer működésének megfelelősége érdekében, vagy nincs dokumentált eljárás a nyilvántartások azonosításához, tárolásához, védelméhez, visszakereséséhez, megtartási idejéhez és megsemmisítéséhez szükséges kontrollok meghatározására.</t>
  </si>
  <si>
    <t>Los registros no se establecieron o no se mantuvieron para brindar conformidad con la operación del sistema de calidad, o no hay un procedimiento documentado establecido para definir los controles necesarios para identificación, almacenamiento, protección, recuperación, tiempo de retención y disposición de registros.</t>
  </si>
  <si>
    <t>Es werden keine geeigneten Aufzeichnungen geführt oder aufbewahrt, um die Funktion des Qualitätssystems konform zu machen, oder es ist kein dokumentiertes Verfahren eingerichtet, um die Kontrollen zu definieren, die für die Identifizierung, Aufbewahrung, den Schutz, das Auffinden, die Aufbewahrungszeit und die Vernichtung von Aufzeichnungen erforderlich sind.</t>
  </si>
  <si>
    <t>The organization does not maintain or control inspection documentation or incoming products are used without being inspected or verified for conformance to specified requirements.</t>
  </si>
  <si>
    <t>L'entreprise ne gère pas et ne contrôle pas la documentation d'inspection, ou les produits entrants sont utilisés sans avoir été inspectés ou vérifiés et déclarés conformes au cahier des charges.</t>
  </si>
  <si>
    <t>A szervezet nem tart fenn vagy nem szabályoz vizsgálati dokumentációt, vagy a bejövő termékeket ellenőrzés vagy anélkül használják, hogy meggyőződtek volna az előírt követelményeknek való megfelelésükről.</t>
  </si>
  <si>
    <t>La organización no mantiene ni controla la documentación de inspección o los productos ingresados se usan sin previa inspección o verificación de conformidad con los requisitos especificados.</t>
  </si>
  <si>
    <t>Die Organisation führt oder kontrolliert keine Inspektionsdokumentation oder eingehende Produkte werden ohne Inspektion oder Überprüfung auf Konformität mit den spezifizierten Anforderungen verwendet.</t>
  </si>
  <si>
    <t xml:space="preserve">Certification test reports are not validated per applicable instructions or reports are not validated to be complete, or reports are not verified as having been received. </t>
  </si>
  <si>
    <t xml:space="preserve">Les rapports de tests de certification ne sont pas validés en termes de conformité vis-à-vis des instructions correspondantes, ou leur réception n'est pas vérifiée. </t>
  </si>
  <si>
    <t xml:space="preserve">Los informes de prueba de certificación no se validan según las instrucciones aplicables, o los informes no se validan para estar completos, o los informes no se verifican para indicar que han sido recibidos. </t>
  </si>
  <si>
    <t xml:space="preserve">Zertifizierungstestberichte werden nicht gemäß den anwendbaren Anweisungen geprüft oder Berichte werden nicht auf Vollständigkeit geprüft oder der Erhalt von Berichten wird nicht überprüft. </t>
  </si>
  <si>
    <t>The supplier does not have an active or documented training program for its employees.</t>
  </si>
  <si>
    <t>Le fournisseur ne dispose pas d'un programme de formation actif et documenté destiné à ses employés.</t>
  </si>
  <si>
    <t>A szállító nem rendelkezik aktív vagy dokumentált képzési programmal az alkalmazottai számára.</t>
  </si>
  <si>
    <t>El proveedor no tiene un programa de capacitación activo o documentado para sus empleados.</t>
  </si>
  <si>
    <t>Organization does not have an established procedure for the disposition and management of non-conforming material or procedures exist but are not followed or product dispositioned for scrap is not conspicuously and permanently marked.</t>
  </si>
  <si>
    <t>La organización no tiene un procedimiento establecido para la disposición y administración de materiales no conformes, o existen procedimientos, pero no se siguen, o el producto destinado a descarga no está marcado de forma evidente y permanente.</t>
  </si>
  <si>
    <t>Die Organisation hat kein Verfahren für die Entsorgung und Verwaltung von nicht konformem Material eingerichtet oder es gibt zwar Verfahren, aber diese werden nicht befolgt oder auszusortierende Produkte werden nicht sichtbar und dauerhaft markiert.</t>
  </si>
  <si>
    <t>No audits are conducted except those required for certification.</t>
  </si>
  <si>
    <t>Aucun audit n'est réalisé, à l'exception des audits requis à des fins de certification.</t>
  </si>
  <si>
    <t>A tanúsításhoz szükséges ellenőrzések kivételével nem végeznek ellenőrzéseket.</t>
  </si>
  <si>
    <t>No se realizaron auditorías, salvo aquellas que se requieren para la certificación.</t>
  </si>
  <si>
    <t>Es werden keine Audits außer den für die Zertifizierung erforderlichen durchgeführt.</t>
  </si>
  <si>
    <t>The organization does not take action to address/eliminate non-conformities, or a documented procedure does not exist to define the requirements or manage non-conformities.</t>
  </si>
  <si>
    <t>L'entreprise ne prend pas les mesures nécessaires pour éradiquer les non conformités, ou n'a pas mis en place une procédure documentée pour définir les exigences ou gérer les non conformités.</t>
  </si>
  <si>
    <t>A szervezet nem tesz intézkedést a nem-megfelelések azonosítására/kiküszöbölésére, vagy nincs dokumentált eljárás a követelmények meghatározására vagy a nem-megfelelések kezelésére.</t>
  </si>
  <si>
    <t>La organización no realiza ninguna acción para abordar/eliminar las no conformidades, o no existe un procedimiento documentado para definir los requisitos o administrar las no conformidades.</t>
  </si>
  <si>
    <t>Die Organisation ergreift keine Maßnahmen, um Nonkonformitäten anzugehen/zu beseitigen, oder es ist kein dokumentiertes Verfahren vorhanden, um die Anforderungen zu definieren oder mit Nonkonformitäten umzugehen.</t>
  </si>
  <si>
    <t>The organization does not monitor information relating to the customer perception as to whether or not they have met the customer requirements.</t>
  </si>
  <si>
    <t>L'entreprise ne surveille pas les informations liées à la perception des clients sur le thème du respect du cahier des charges par l'entreprise.</t>
  </si>
  <si>
    <t>La organización no monitorea información relacionada con la percepción del cliente en cuanto a si han cumplido no los requisitos del cliente.</t>
  </si>
  <si>
    <t>Die Organisation überwacht keine Daten zur Kundenzufriedenheit bezüglich der Frage, ob sie die Anforderungen des Kunden erfüllt hat.</t>
  </si>
  <si>
    <t>&lt; 95% on time delivery over last 12 months
Score at 0 if Unknown</t>
  </si>
  <si>
    <t>&lt; 95% de livraisons dans les délais au cours des 12 derniers mois
Note 0 si Inconnu</t>
  </si>
  <si>
    <t>&lt;95% időben történt szállítási az elmúlt 12 hónapban
A pontszám 0, ha ismeretlen</t>
  </si>
  <si>
    <t>&lt; 95% de entregas a tiempo en los últimos 12 meses
Indique un puntaje de 0 si se desconoce</t>
  </si>
  <si>
    <t>&lt; 95% pünktliche Lieferung in den letzten 12 Monaten
Punktzahl 0, falls unbekannt</t>
  </si>
  <si>
    <t>Purchasing documents do not exist or they do not contain data clearly defining the product ordered.</t>
  </si>
  <si>
    <t>Aucun document d'achat n'existe ; s'ils existent, ils ne contiennent pas de données définissant clairement le produit commandé.</t>
  </si>
  <si>
    <t>Nincs beszerzési dokumentum vagy az nem tartalmaz a megrendelt terméket egyértelműen meghatározó adatokat.</t>
  </si>
  <si>
    <t>La compra de documentos no existe o no contiene datos que definan claramente el producto ordenado.</t>
  </si>
  <si>
    <t>Es gibt keine Einkaufsdokumente oder sie enthalten keine Daten, die das bestellte Produkt genau definieren.</t>
  </si>
  <si>
    <t xml:space="preserve">No evidence of Supplier continuity / disaster recovery plans </t>
  </si>
  <si>
    <t>No hay evidencia de planes de continuidad de proveedores / recuperación de desastres</t>
  </si>
  <si>
    <t>Keine Anhaltspunkte für Lieferantenkontinuität / Disaster Recovery Pläne</t>
  </si>
  <si>
    <t>Traceability is not well managed using the supplier's current processes and procedures.</t>
  </si>
  <si>
    <t>La traçabilité n'est pas correctement gérée à l'aide des processus et procédures en cours du fournisseur.</t>
  </si>
  <si>
    <t>A szállító aktuális folyamatai és eljárásai nem kezelik megfelelően a nyomon követhetőséget.</t>
  </si>
  <si>
    <t>La rastreabilidad no se administra bien usando los procesos y procedimientos del proveedor.</t>
  </si>
  <si>
    <t xml:space="preserve">Megjegyzések
</t>
  </si>
  <si>
    <t xml:space="preserve">SUPPLIER SELF SCORE
</t>
  </si>
  <si>
    <t xml:space="preserve">AUTO-EVALUATION FOURNISSEUR
</t>
  </si>
  <si>
    <t xml:space="preserve">SZÁLLÍTÓ SAJÁT PONTOZÁSA
</t>
  </si>
  <si>
    <t xml:space="preserve">PUNTAJE DE AUTOEXAMEN PARA EL PROVEEDOR
</t>
  </si>
  <si>
    <t xml:space="preserve">LIEFERANTENSELBSTBEWERTUNG
</t>
  </si>
  <si>
    <t>Social Accountability</t>
  </si>
  <si>
    <t>Responsabilité sociale</t>
  </si>
  <si>
    <t>Responsabilidad social</t>
  </si>
  <si>
    <t>Soziale Verantwortung</t>
  </si>
  <si>
    <t>Social Accountability Standard</t>
  </si>
  <si>
    <t>Norme de responsabilité sociale</t>
  </si>
  <si>
    <t>Norma de Responsabilidad Social</t>
  </si>
  <si>
    <t>Safety Management</t>
  </si>
  <si>
    <t>Gestion de la sécurité</t>
  </si>
  <si>
    <t>Biztonságos üzemeltetés</t>
  </si>
  <si>
    <t>Administración de Seguridad</t>
  </si>
  <si>
    <t>Sicherheitsmanagement</t>
  </si>
  <si>
    <t>PPE</t>
  </si>
  <si>
    <t>Child Labor</t>
  </si>
  <si>
    <t>Travail des enfants</t>
  </si>
  <si>
    <t>Gyermekmunka</t>
  </si>
  <si>
    <t>Trabajo infantil</t>
  </si>
  <si>
    <t>Kinderarbeit</t>
  </si>
  <si>
    <t xml:space="preserve">Voluntary Workforce  </t>
  </si>
  <si>
    <t>Main-d'œuvre volontaire</t>
  </si>
  <si>
    <t>Önkéntes munkaerő</t>
  </si>
  <si>
    <t>Fuerza de trabajo voluntaria</t>
  </si>
  <si>
    <t>Freiwillige Arbeitskräfte</t>
  </si>
  <si>
    <t>Remuneration</t>
  </si>
  <si>
    <t>rémunération</t>
  </si>
  <si>
    <t>díjazás</t>
  </si>
  <si>
    <t>remuneración</t>
  </si>
  <si>
    <t>Vergütung</t>
  </si>
  <si>
    <t>Working Hours</t>
  </si>
  <si>
    <t>Heures de travail</t>
  </si>
  <si>
    <t>Munkaidő</t>
  </si>
  <si>
    <t>Horas de trabajo</t>
  </si>
  <si>
    <t>Arbeitszeit</t>
  </si>
  <si>
    <t>Minimum Wage</t>
  </si>
  <si>
    <t>Salaire minimum</t>
  </si>
  <si>
    <t>Minimálbér</t>
  </si>
  <si>
    <t>Salario mínimo</t>
  </si>
  <si>
    <t>Mindestlohn</t>
  </si>
  <si>
    <t xml:space="preserve">Overtime  </t>
  </si>
  <si>
    <t>Heures supplémentaires</t>
  </si>
  <si>
    <t>túlóra</t>
  </si>
  <si>
    <t>horas extraordinarias</t>
  </si>
  <si>
    <t>Überstunden</t>
  </si>
  <si>
    <t xml:space="preserve">Premium Wages </t>
  </si>
  <si>
    <t>Salaires Premium</t>
  </si>
  <si>
    <t>Prémium bérek</t>
  </si>
  <si>
    <t>Salarios Premium</t>
  </si>
  <si>
    <t>Prämienlöhne</t>
  </si>
  <si>
    <t xml:space="preserve">Deductions  </t>
  </si>
  <si>
    <t>Déductions</t>
  </si>
  <si>
    <t>deducciones</t>
  </si>
  <si>
    <t>Abzüge</t>
  </si>
  <si>
    <t xml:space="preserve">Current Payments  </t>
  </si>
  <si>
    <t>Paiements courants</t>
  </si>
  <si>
    <t>Jelenlegi fizetések</t>
  </si>
  <si>
    <t>Pagos actuales</t>
  </si>
  <si>
    <t>Aktuelle Zahlungen</t>
  </si>
  <si>
    <t>Identification</t>
  </si>
  <si>
    <t>identificación</t>
  </si>
  <si>
    <t>Identifizierung</t>
  </si>
  <si>
    <t xml:space="preserve">Bank Verification  </t>
  </si>
  <si>
    <t>Vérification bancaire</t>
  </si>
  <si>
    <t>Banki igazolás</t>
  </si>
  <si>
    <t>Verificación bancaria</t>
  </si>
  <si>
    <t>Banküberprüfung</t>
  </si>
  <si>
    <t xml:space="preserve">Declared Hours  </t>
  </si>
  <si>
    <t>Heures déclarées</t>
  </si>
  <si>
    <t>Bejelentett órák</t>
  </si>
  <si>
    <t>Horas declaradas</t>
  </si>
  <si>
    <t>Deklarierte Stunden</t>
  </si>
  <si>
    <t xml:space="preserve">Vocational Labor  </t>
  </si>
  <si>
    <t>Travail professionnel</t>
  </si>
  <si>
    <t>Trabajo vocacional</t>
  </si>
  <si>
    <t>Berufsarbeit</t>
  </si>
  <si>
    <t>Coercion</t>
  </si>
  <si>
    <t>Coercition</t>
  </si>
  <si>
    <t>coacción</t>
  </si>
  <si>
    <t>Zwang</t>
  </si>
  <si>
    <t>Bribery &amp; Corruption</t>
  </si>
  <si>
    <t>Vesztegetés és korrupció</t>
  </si>
  <si>
    <t>Soborno y corrupción</t>
  </si>
  <si>
    <t>Bestechung und Korruption</t>
  </si>
  <si>
    <t>Malpractice, Fraud &amp; Falsification</t>
  </si>
  <si>
    <t>Malpractice, fraude et falsification</t>
  </si>
  <si>
    <t>Jogsértés, csalás és hamisítás</t>
  </si>
  <si>
    <t>Mala praxis, fraude y falsificación</t>
  </si>
  <si>
    <t>Kunstfehler, Betrug und Fälschung</t>
  </si>
  <si>
    <t>Facilities</t>
  </si>
  <si>
    <t>comodidades</t>
  </si>
  <si>
    <t>Einrichtungen</t>
  </si>
  <si>
    <t>Unions</t>
  </si>
  <si>
    <t>sindicatos</t>
  </si>
  <si>
    <t>Gewerkschaften</t>
  </si>
  <si>
    <t>Discrimination</t>
  </si>
  <si>
    <t>discrimination</t>
  </si>
  <si>
    <t>discriminación</t>
  </si>
  <si>
    <t>Diskriminierung</t>
  </si>
  <si>
    <t>Disciplinary Practices</t>
  </si>
  <si>
    <t>Pratiques disciplinaires</t>
  </si>
  <si>
    <t>Fegyelmi gyakorlatok</t>
  </si>
  <si>
    <t>Prácticas Disciplinarias</t>
  </si>
  <si>
    <t>Disziplinarische Praktiken</t>
  </si>
  <si>
    <t>5 Points 
All documented processes in place with virtually no risk of process failure</t>
  </si>
  <si>
    <t>5 points
Tous les processus documentés en place avec pratiquement aucun risque d'échec du processus</t>
  </si>
  <si>
    <t>5 puntos
Todos los procesos documentados implementados con prácticamente ningún riesgo de falla del proceso</t>
  </si>
  <si>
    <t>5 Punkte
Alle dokumentierten Prozesse sind praktisch ohne Risiko eines Prozessausfalls möglich</t>
  </si>
  <si>
    <t>The supplier has a Social Accountability Standard  System registered by a third party to SA8000</t>
  </si>
  <si>
    <t>Le fournisseur a un système de normes de responsabilité sociale enregistré par un tiers auprès de SA8000</t>
  </si>
  <si>
    <t>El proveedor tiene un sistema estándar de responsabilidad social registrado por un tercero para SA8000</t>
  </si>
  <si>
    <t>Der Lieferant hat ein Social Accountability Standard System, das von einer dritten Partei bei SA8000 registriert wurde</t>
  </si>
  <si>
    <t>A senior management representative has been appointed who is responsible for ensuring the working environment meets the requirements of SA8000.</t>
  </si>
  <si>
    <t>Un représentant de la haute direction a été nommé pour répondre aux exigences de SA8000.</t>
  </si>
  <si>
    <t>Se ha nombrado un representante de la alta gerencia para cumplir con los requisitos de SA8000.</t>
  </si>
  <si>
    <t>Ein Vertreter der Geschäftsleitung wurde ernannt, der dafür verantwortlich ist, dass die Arbeitsumgebung die Anforderungen von SA8000 erfüllt.</t>
  </si>
  <si>
    <t>Where hazards remain in the workplace environment, workers shall be provided with appropriate personal protective equipment at the organisations own expense.</t>
  </si>
  <si>
    <t>Lorsque des risques subsistent sur le lieu de travail, les travailleurs doivent recevoir un équipement de protection individuelle approprié à leurs propres frais.</t>
  </si>
  <si>
    <t>Donde los peligros permanecen en el ambiente del lugar de trabajo, los trabajadores deberán contar con el equipo de protección personal apropiado a cargo de la organización.</t>
  </si>
  <si>
    <t>Wenn am Arbeitsplatz Gefahren bestehen, müssen die Arbeitnehmer auf eigene Kosten mit angemessener persönlicher Schutzausrüstung ausgestattet werden.</t>
  </si>
  <si>
    <t>No person engaged to work at the factory or worksite shall be under the age of 15, unless the minimum age for work or mandatory schooling is higher by local law, in which case the stipulated higher age applies in that locality.</t>
  </si>
  <si>
    <t>No importa si la edad mínima para el trabajo o la escolaridad obligatoria es más alta según las leyes locales, en cuyo caso se aplica la edad estipulada más alta en esa localidad.</t>
  </si>
  <si>
    <t>Keine Person, die mit der Arbeit in der Fabrik oder am Arbeitsplatz beschäftigt ist, darf jünger als 15 Jahre sein, es sei denn, das Mindestalter für Arbeit oder Schulpflicht ist nach lokalem Recht höher. In diesem Fall gilt das höhere Alter für diesen Ort.</t>
  </si>
  <si>
    <t>Any worker under 18 years of age shall: (a) not work at night (between 8pm and 6am); and (b) not be exposed to any situations in the workplace that are hazardous or unsafe to their physical and mental health.</t>
  </si>
  <si>
    <t>Tout travailleur de moins de 18 ans doit: (a) ne pas travailler la nuit (entre 20 heures et 6 heures du matin); et (b) ne pas être exposé à une situation dangereuse ou dangereuse pour leur santé physique et mentale.</t>
  </si>
  <si>
    <t>Cualquier trabajador menor de 18 años deberá: (a) no trabajar de noche (entre las 8 p.m. y las 6 a.m.); y (b) no estar expuesto a ninguna situación en el lugar de trabajo que sea peligrosa o insegura para su salud física y mental.</t>
  </si>
  <si>
    <t xml:space="preserve">The employees appear to be present voluntarily (e.g. not an unusual number of security guards present in and around the facility).  The employees can freely exit the facility when they are not working? (e.g. doors are not locked or blocked to prevent employees leaving before the end of the shift).  No factory or worksite uses forced or compulsory labor (meaning any work or service that a person has not offered to do voluntarily and is made to do under the threat of punishment or retaliation or that is demanded as a means of repayment of debt).                                                                                                    </t>
  </si>
  <si>
    <t>Los empleados parecen estar presentes voluntariamente (p. Ej., No hay una cantidad inusual de guardias de seguridad presentes en las instalaciones). ¿Los empleados pueden salir libremente de la instalación cuando no están trabajando? (por ejemplo, las puertas no están bloqueadas ni bloqueadas para evitar que los empleados se vayan al final del turno). Ninguna fábrica o lugar de trabajo utiliza trabajo forzado u obligatorio (o cualquier otra forma de hacer negocios).</t>
  </si>
  <si>
    <t>Die Angestellten scheinen freiwillig anwesend zu sein (z. B. keine ungewöhnliche Anzahl von Sicherheitsleuten, die in und um die Einrichtung herum anwesend sind). Die Mitarbeiter können die Einrichtung frei verlassen, wenn sie nicht arbeiten? (z. B. Türen sind nicht verriegelt oder blockiert, um zu verhindern, dass Angestellte das Ende der Schicht verlassen). Keine Fabrik oder Baustelle verwendet Zwangs- oder Pflichtarbeit (oder irgendeine andere Art Geschäfte zu machen).</t>
  </si>
  <si>
    <t>Workers shall have the right to leave the workplace premises after completing their standard workday and shall be free to terminate their employment provided they give reasonable notice to you or the entity which has engaged them.</t>
  </si>
  <si>
    <t>Les travailleurs ont le droit de quitter les lieux de travail après avoir terminé leur journée normale de travail et sont libres de mettre fin à leur emploi à condition de donner un préavis raisonnable à vous ou à l'entité qui les a engagés.</t>
  </si>
  <si>
    <t>Los trabajadores deben tener el derecho de dejar su lugar de trabajo en el lugar de trabajo y brindarles una oportunidad razonable para trabajar.</t>
  </si>
  <si>
    <t xml:space="preserve">Worker’s wages and benefits composition shall be detailed clearly and regularly communicated to workers in writing for each pay period. </t>
  </si>
  <si>
    <t>La composition des salaires et des avantages sociaux des travailleurs doit être communiquée clairement et régulièrement aux employés par écrit pour chaque période de paie.</t>
  </si>
  <si>
    <t>La composición de salarios y beneficios del trabajador debe ser detallada y declarada.</t>
  </si>
  <si>
    <t xml:space="preserve">All applicable laws, collective bargaining agreements (where applicable) and industry standards on working hours, breaks and public holidays shall be fully observed and complied with. </t>
  </si>
  <si>
    <t>Toutes les lois applicables, les conventions collectives (le cas échéant) et les normes de l'industrie sur les heures de travail, les pauses et les jours fériés doivent être entièrement observées et respectées.</t>
  </si>
  <si>
    <t>Todas las leyes aplicables, los convenios colectivos (cuando corresponda) y las normas de la industria sobre horas de trabajo, descansos y días festivos deberán observarse y cumplirse plenamente.</t>
  </si>
  <si>
    <t>Wages for a normal work week, not including overtime, shall always meet at least legal or industry minimum standards, or collective bargaining agreements (where applicable).</t>
  </si>
  <si>
    <t>Les salaires pour une semaine normale de travail, sans compter les heures supplémentaires, doivent toujours respecter au moins les normes minimales légales ou industrielles ou les conventions collectives (le cas échéant).</t>
  </si>
  <si>
    <t>Salarios por una semana normal de trabajo, sin incluir horas extras, o al menos normas mínimas legales, o acuerdos de negociación colectiva (cuando corresponda).</t>
  </si>
  <si>
    <t>Löhne für eine normale Arbeitswoche, ohne Überstunden oder zumindest gesetzliche Mindeststandards oder Kollektivvereinbarungen (falls zutreffend).</t>
  </si>
  <si>
    <t>All of the employment records you reviewed show hours of service at or below the maximum allowable overtime.  If any of the employment records you reviewed showed hours of service above the maximum allowable overtime please provide details.</t>
  </si>
  <si>
    <t>Tous les dossiers d'emploi que vous avez examinés indiquent que les heures de service sont égales ou inférieures au nombre maximal d'heures supplémentaires permises. Si l'un des dossiers d'emploi que vous avez examinés indiquait des heures de service au-delà du nombre maximal d'heures supplémentaires permises, veuillez fournir des détails.</t>
  </si>
  <si>
    <t>El tiempo extra máximo permitido. Si alguno de los registros de empleo no puede evitarse, brinde detalles.</t>
  </si>
  <si>
    <t>The normal working week, not including overtime, shall be defined by law but shall not at any time exceed 48 hours.</t>
  </si>
  <si>
    <t>La semaine de travail normale, sans inclure les heures supplémentaires, est définie par la loi mais ne doit pas dépasser 48 heures.</t>
  </si>
  <si>
    <t>La semana laboral normal, sin incluir horas extras, será definida por la ley.</t>
  </si>
  <si>
    <t>Personnel shall be provided with at least one day off following every six consecutive days of work.</t>
  </si>
  <si>
    <t>Le personnel doit avoir au moins un jour de congé tous les six jours consécutifs de travail.</t>
  </si>
  <si>
    <t>El personal recibirá al menos uno de los siguientes seis días consecutivos de trabajo.</t>
  </si>
  <si>
    <t>Das Personal erhält mindestens einen der folgenden sechs aufeinander folgenden Arbeitstage.</t>
  </si>
  <si>
    <t>All overtime shall be reimbursed at a premium rate as defined by national law or established by a collective bargaining agreement.If any of the employment records you reviewed showed a failure to pay the required premium wages for overtime work please provide details.</t>
  </si>
  <si>
    <t>Toutes les heures supplémentaires seront remboursées à un taux majoré tel que défini par une loi nationale ou établi par une convention collective.Si l'un des dossiers d'emploi que vous avez examinés ne montre pas le paiement de la prime requise pour les heures supplémentaires, veuillez fournir des détails.</t>
  </si>
  <si>
    <t>Todas las horas extraordinarias serán reembolsadas por un acuerdo de negociación colectiva. Si alguno de los registros de empleo no se incluirá.</t>
  </si>
  <si>
    <t>All of the employment records you reviewed confirm that there are no excessive deductions from wages. No part of any person’s salary, benefits, property or documents shall be withheld either by you or any entity supplying labor in order to force such personnel to continue working.</t>
  </si>
  <si>
    <t>Tous les dossiers d'emploi que vous avez examinés confirment qu'il n'y a pas de retenues excessives sur les salaires. Aucune partie du salaire, des avantages, des biens ou des documents d'une personne ne doit être retenue par vous ou toute entité fournissant de la main-d'œuvre afin de forcer ce personnel à continuer à travailler.</t>
  </si>
  <si>
    <t>Todos los registros de empleo son revisados. No hay deducciones excesivas de los salarios. El empleador o el empleador no mantendrán ninguna parte del salario, los beneficios, la propiedad o los documentos de ninguna persona.</t>
  </si>
  <si>
    <t>Alle Beschäftigungsunterlagen werden überprüft, es gibt keine übermäßigen Lohnabzüge. Kein Teil des Gehalts, der Sozialleistungen, des Eigentums oder der Dokumente einer Person muss vom Arbeitgeber oder vom Arbeitgeber verwaltet werden.</t>
  </si>
  <si>
    <t xml:space="preserve">Review of wage payment records reveal that employees are paid on a current basis or paid not more than one payroll cycle in arrears.
</t>
  </si>
  <si>
    <t>L'examen des dossiers de paiement des salaires révèle que les employés sont payés sur une base courante ou ne payent pas plus d'un cycle de paie à terme échu.</t>
  </si>
  <si>
    <t>La revisión de los registros de pago de salarios revela que a los empleados se les paga de forma corriente o no se les paga más de un ciclo de nómina atrasado.</t>
  </si>
  <si>
    <t>Die Überprüfung der Gehaltsabrechnungssätze zeigt, dass die Mitarbeiter auf der laufenden Basis bezahlt werden oder nicht mehr als einen Gehaltsabrechnungszyklus im Rückstand haben.</t>
  </si>
  <si>
    <t xml:space="preserve">Workers shall never be required to hand over original identification papers and shall not be required to pay ‘deposits’ upon commencing employment. </t>
  </si>
  <si>
    <t>Les travailleurs ne seront jamais tenus de remettre les pièces d'identité originales et ne seront pas tenus de verser des «dépôts» au début de l'emploi.</t>
  </si>
  <si>
    <t>A munkavállalók soha nem kötelesek átadni az eredeti személyazonosító okmányokat, és nem kötelesek "betéteket" fizetni a munkaviszony megkezdésekor.</t>
  </si>
  <si>
    <t>A los trabajadores nunca se les exigirá que entreguen documentos de identificación originales y no se les exigirá que paguen 'depósitos' al comenzar el empleo.</t>
  </si>
  <si>
    <t>Die Arbeitnehmer müssen niemals originale Ausweispapiere aushändigen und sind nicht verpflichtet, bei Arbeitsbeginn "Einlagen" zu zahlen.</t>
  </si>
  <si>
    <t>The Amount Paid To Each Employee As Per Payroll Records Match the Bank Records For The Money Transfer.</t>
  </si>
  <si>
    <t>Le montant payé à chaque employé selon les dossiers de paie correspondent aux dossiers bancaires pour le transfert d'argent.</t>
  </si>
  <si>
    <t>El monto pagado a cada empleado según la nómina registra los registros bancarios para la transferencia de dinero.</t>
  </si>
  <si>
    <t xml:space="preserve">Working Hours Declared In The Payroll Records Matched The Timesheet For The Workshop.
</t>
  </si>
  <si>
    <t>Les heures de travail déclarées dans les registres de paie correspondent à la feuille de temps pour l'atelier.</t>
  </si>
  <si>
    <t>Horas de trabajo declaradas en los registros de nómina coincidieron con el parte de horas del taller.</t>
  </si>
  <si>
    <t>No vocational students are employed.  If the supplier uses vocational students, review of their employment records confirmed they were above age 16 and the payment documentation (either by the employer or the school) confirmed the students were paid at least the minimum wage.</t>
  </si>
  <si>
    <t>Aucun étudiant professionnel n'est employé. Si le fournisseur utilisait des étudiants professionnels, l'examen de leur dossier d'emploi confirmait qu'ils avaient plus de 16 ans et la documentation de paiement (soit par l'employeur ou l'école) confirmait que les étudiants recevaient au moins le salaire minimum.</t>
  </si>
  <si>
    <t>No hay estudiantes vocacionales empleados. Si el proveedor utiliza estudiantes vocacionales, han confirmado que tenían más de 16 años y que la documentación de pago (ya sea por parte del empleador o de la escuela) confirmaba que a los estudiantes se les pagaba al menos el salario mínimo.</t>
  </si>
  <si>
    <t>Keine Berufsschüler sind angestellt. Wenn der Anbieter berufsbildende Studierende einsetzt, hat er bestätigt, dass sie über 16 Jahre alt sind, und die Zahlungsunterlagen (entweder vom Arbeitgeber oder von der Schule) bestätigten, dass die Studenten mindestens den Mindestlohn erhalten haben.</t>
  </si>
  <si>
    <t xml:space="preserve">No worker shall be subjected to the use of threat, force, deception or other forms of coercion for the purpose of exploitation by you or any entity supplying labour. </t>
  </si>
  <si>
    <t>Aucun travailleur ne doit être soumis à l'utilisation de la menace, de la force, de la tromperie ou d'autres formes de coercition à des fins d'exploitation par vous ou par toute entité fournissant du travail.</t>
  </si>
  <si>
    <t>Ningún trabajador estará sujeto al uso de amenazas, fuerza, engaño u otras formas de coerción con el propósito de ser explotado por usted o por cualquier entidad que suministre mano de obra.</t>
  </si>
  <si>
    <t>Kein Arbeiter darf dem Einsatz von Drohungen, Zwängen, Täuschungen oder anderen Formen von Zwang zum Zweck der Ausbeutung durch Sie oder andere Personen, die Arbeitskräfte liefern, ausgesetzt sein.</t>
  </si>
  <si>
    <t xml:space="preserve">Supplier has an Anti-Corruption policy in place, as well as a procedure for handling corrupt practices.  Supplier has documented employee training on file. </t>
  </si>
  <si>
    <t>Le fournisseur a mis en place une politique de lutte contre la corruption, ainsi qu'une procédure de traitement des pratiques de corruption. Le fournisseur a documenté la formation des employés au dossier.</t>
  </si>
  <si>
    <t>El proveedor tiene implementada una política anticorrupción, así como un procedimiento para manejar prácticas corruptas. El proveedor ha documentado la capacitación de los empleados en los archivos.</t>
  </si>
  <si>
    <t>Der Lieferant verfügt über eine Antikorruptionsrichtlinie sowie ein Verfahren für den Umgang mit korrupten Praktiken. Der Lieferant hat die Mitarbeiterschulung dokumentiert.</t>
  </si>
  <si>
    <t>Aerospace &amp; Defense Only. 
The supplier complies with business ethics and standards of conduct regarding contract compliance and awareness of malpractice prevention. The supplier has notices posted, conducts awareness and refresher training, integrates into internal and supplier audit processes, and flows down this requirement to sub-tiers at all levels.</t>
  </si>
  <si>
    <t>Aérospatiale et défense seulement.
Le fournisseur se conforme à l'éthique des affaires et aux normes de conduite en matière de conformité contractuelle et de sensibilisation à la prévention des fautes professionnelles. Le fournisseur a publié des avis, mène des activités de sensibilisation et de recyclage, s'intègre aux processus de vérification interne et externe, et se plie à cette exigence pour les sous-niveaux à tous les niveaux.</t>
  </si>
  <si>
    <t>Aeroespacial y defensa solamente.
El proveedor cumple con la ética comercial y los estándares de conducta con respecto al cumplimiento del contrato y la conciencia de la prevención de negligencia. El proveedor ha publicado avisos, realiza actividades de sensibilización y actualización, se integra en los procesos de auditoría interna y de proveedores, y reduce este requisito a niveles inferiores en todos los niveles.</t>
  </si>
  <si>
    <t>Nur Luft- und Raumfahrt.
Der Lieferant erfüllt die Geschäftsethik und die Verhaltensstandards in Bezug auf die Einhaltung von Verträgen und das Bewusstsein für die Verhinderung von Kunstfehlern. Der Lieferant veröffentlicht Bekanntmachungen, führt Sensibilisierungs- und Auffrischungsschulungen durch, integriert sich in interne und Lieferantenprüfungsprozesse und leitet diese Anforderung auf Unterebenen auf allen Ebenen ab.</t>
  </si>
  <si>
    <t>Workers are provided free access to clean welfare facilities including, toilets, potable water, suitable spaces for meal breaks and where applicable, sanitary facilities for food storage.</t>
  </si>
  <si>
    <t>Les travailleurs disposent d'installations propres, notamment de toilettes, d'eau potable, d'espaces appropriés pour les pauses-repas et, le cas échéant, d'installations sanitaires pour le stockage des aliments.</t>
  </si>
  <si>
    <t>A los trabajadores se les proporcionan instalaciones limpias que incluyen, inodoros, agua potable, espacios adecuados para las pausas para comer y, cuando corresponda, instalaciones sanitarias para el almacenamiento de alimentos.</t>
  </si>
  <si>
    <t>Arbeitnehmern wird freier Zugang zu sauberen Sozialeinrichtungen, einschließlich Toiletten, Trinkwasser, geeigneten Räumen für Essenspausen und gegebenenfalls Sanitäreinrichtungen für die Lagerung von Lebensmitteln gewährt.</t>
  </si>
  <si>
    <t>All workers shall have the right to form, join and organize trade union(s) of their choice and to bargain collectively on their behalf with the organization.</t>
  </si>
  <si>
    <t>Tous les travailleurs doivent avoir le droit de former, d'adhérer et d'organiser le (s) syndicat (s) de leur choix et de négocier collectivement en leur nom avec l'organisation.</t>
  </si>
  <si>
    <t>Todos los trabajadores deben tener derecho a formar, afiliarse y organizar un sindicato (es) de su elección y negociar colectivamente en su nombre con la organización.</t>
  </si>
  <si>
    <t>Alle Arbeitnehmer haben das Recht, Gewerkschaften ihrer Wahl zu gründen, beizutreten und zu organisieren und in ihrem Namen mit der Organisation Tarifverhandlungen zu führen.</t>
  </si>
  <si>
    <t>In situations where the right to freedom of association and collective bargaining are restricted under law, workers shall be allowed to freely elect their own representatives.</t>
  </si>
  <si>
    <t>Dans les situations où le droit à la liberté d'association et à la négociation collective est restreint par la loi, les travailleurs devraient être autorisés à élire librement leurs propres représentants.</t>
  </si>
  <si>
    <t>En situaciones donde el derecho a la libertad de asociación y la negociación colectiva están restringidos por la ley, los trabajadores deben poder elegir libremente a sus propios representantes.</t>
  </si>
  <si>
    <t>In Situationen, in denen das Recht auf Vereinigungsfreiheit und Tarifverhandlungen gesetzlich eingeschränkt ist, dürfen Arbeitnehmer ihre eigenen Vertreter frei wählen.</t>
  </si>
  <si>
    <t>Worker’s are not subjected to discrimination in hiring, remuneration, access to training, promotion, termination or retirement based on race, national or territorial or social origin, caste, birth, religion, disability, gender, sexual orientation, family responsibilities, marital status, union membership, political opinions, age or any other condition that could give rise to discrimination.</t>
  </si>
  <si>
    <t>Caste, naissance, religion, handicap, genre, orientation sexuelle, responsabilités familiales, état civil, l'appartenance à un syndicat, les opinions politiques, l'âge ou toute autre condition pouvant donner lieu à une discrimination.</t>
  </si>
  <si>
    <t>Casta, nacimiento, religión, discapacidad, género, orientación sexual, responsabilidades familiares, estado civil, afiliación sindical, opiniones políticas, edad o cualquier otra condición que pueda dar lugar a discriminación.</t>
  </si>
  <si>
    <t>Arbeitnehmer unterliegen keiner Diskriminierung bei der Einstellung, Entlohnung, Zugang zu Ausbildung, Beförderung, Kündigung oder Ruhestand aufgrund von Rasse, nationaler oder territorialer oder sozialer Herkunft, Kaste, Geburt, Religion, Behinderung, Geschlecht, sexueller Orientierung, Familienpflichten, Familienstand, Gewerkschaftsmitgliedschaft, politische Meinungen, Alter oder andere Bedingungen, die zu Diskriminierung führen könnten.</t>
  </si>
  <si>
    <t>Workers are not subjected to any threatening, abusive, exploitative or sexually coercive behavior in the workplace or factory and all residences or properties provided by the organization, including gestures, language and physical contact.</t>
  </si>
  <si>
    <t>Les travailleurs ne sont pas des comportements menaçants, abusifs, exploiteurs ou sexuellement coercitifs sur le lieu de travail ou en usine et sont fournis par l'organisation, y compris les gestes, la langue et le contact physique.</t>
  </si>
  <si>
    <t>Los trabajadores no son una conducta amenazante, abusiva, explotadora o sexualmente coercitiva en el lugar de trabajo o en la fábrica, y la organización los proporciona, incluidos gestos, lenguaje y contacto físico.</t>
  </si>
  <si>
    <t>All workers shall be treated with dignity and respect, shall not suffer the use of corporal punishment, mental or physical coercion or verbal abuse of personnel. No harsh or inhumane treatment shall be allowed.</t>
  </si>
  <si>
    <t>Tous les travailleurs doivent être traités avec dignité et respect, ne pas être soumis à des châtiments corporels, à des contraintes mentales ou physiques ou à des abus verbaux de leur personnel. Aucun traitement dur ou inhumain ne sera autorisé.</t>
  </si>
  <si>
    <t>Todos los trabajadores deben ser tratados con dignidad y respeto, no deben sufrir el uso de castigos corporales, coerción mental o física o abuso verbal del personal. No se permitirá ningún trato severo o inhumano.</t>
  </si>
  <si>
    <t>Alle Arbeiter müssen mit Würde und Respekt behandelt werden, dürfen nicht körperlicher Bestrafung, mentaler oder physischer Nötigung oder verbalem Personalmissbrauch ausgesetzt sein. Eine harte oder unmenschliche Behandlung ist nicht erlaubt.</t>
  </si>
  <si>
    <t>3 Points 
Most documented processes in place with only occasional risk of process failure</t>
  </si>
  <si>
    <t>3 Points
La plupart des processus documentés sont en place avec seulement un risque occasionnel d'échec du processus</t>
  </si>
  <si>
    <t>3 puntos
Procesos documentados en su mayoría con solo el riesgo ocasional de falla del proceso</t>
  </si>
  <si>
    <t>3 Punkte
Meist dokumentierte Prozesse mit nur gelegentlichem Risiko eines Prozessversagens</t>
  </si>
  <si>
    <t>The supplier has a Social Accountability Standard System compliant with, but not registered to, SA8000</t>
  </si>
  <si>
    <t>Le fournisseur a un système de normes de responsabilité sociale conforme à SA8000 mais non enregistré auprès de SA8000</t>
  </si>
  <si>
    <t>El proveedor tiene un Sistema Estándar de Responsabilidad Social que cumple, pero no está registrado para, SA8000</t>
  </si>
  <si>
    <t>Der Lieferant hat ein Social Accountability Standard System, das mit SA8000 konform, aber nicht registriert ist</t>
  </si>
  <si>
    <t>There is a resource idenntified, but has not been formally trained.</t>
  </si>
  <si>
    <t>Il y a une ressource identifiée, mais n'a pas été formellement formée.</t>
  </si>
  <si>
    <t>Hay un recurso idenntificado, pero no ha sido entrenado formalmente.</t>
  </si>
  <si>
    <t>Es gibt eine Ressource, die identifiziert, aber nicht formell geschult wurde.</t>
  </si>
  <si>
    <t>Some factory workers are wearing PPE, but not all and there is an internal procedure that is not strictly enforced. (finding)</t>
  </si>
  <si>
    <t>Certains travailleurs d'usine portent des PPE, mais pas tous, et il existe une procédure interne qui n'est pas strictement appliquée. (Recherche)</t>
  </si>
  <si>
    <t>Algunos trabajadores de fábricas llevan PPE, pero es un procedimiento interno que no se aplica estrictamente. (Encuesta)</t>
  </si>
  <si>
    <t>Einige Fabrikarbeiter tragen PPE, aber es handelt sich um ein internes Verfahren, das nicht strikt durchgesetzt wird. (Finding)</t>
  </si>
  <si>
    <t>0 Points 
Minimal or no documented processes in place.</t>
  </si>
  <si>
    <t>0 Points
Processus documentés minimes ou non en place.</t>
  </si>
  <si>
    <t>0 Puntos
Procesos mínimos o no documentados en su lugar.</t>
  </si>
  <si>
    <t>0 Punkte
Minimale oder keine dokumentierten Prozesse vorhanden.</t>
  </si>
  <si>
    <t>There is no evidence of a Social Accountability Standard System
Score at 0 if Unknown</t>
  </si>
  <si>
    <t>Il n'y a aucune preuve d'un système de normes de responsabilité sociale
Score à 0 si inconnu</t>
  </si>
  <si>
    <t>No hay evidencia de un Sistema Estándar de Responsabilidad Social
Puntuación en 0 si Desconocido</t>
  </si>
  <si>
    <t>Es gibt keinen Hinweis auf ein Social Accountability Standard SystemPunkte bei 0 wenn Unbekannt</t>
  </si>
  <si>
    <t>There is no resource responsible for environmental health and safety
Score at 0 if Unknown</t>
  </si>
  <si>
    <t>Il n'y a aucune ressource responsable de la santé et de la sécurité environnementale
Score à 0 si inconnu</t>
  </si>
  <si>
    <t>No hay un recurso responsable para la salud y seguridad ambiental
Puntuación en 0 si Desconocido</t>
  </si>
  <si>
    <t>Es gibt keine verantwortungsvolle Ressource für Umweltgesundheit und Sicherheit
Punkte bei 0 wenn Unbekannt</t>
  </si>
  <si>
    <t>None of the workers are wearing proper PPE and no evidence exists of signage or a written procedure.(finding)</t>
  </si>
  <si>
    <t>Aucun des travailleurs ne porte un équipement de protection individuelle adéquat et aucune preuve de signalisation ou de procédure écrite.</t>
  </si>
  <si>
    <t>Ninguno de los trabajadores lleva puesto un PPE y no existe evidencia de una señalización o un procedimiento escrito.</t>
  </si>
  <si>
    <t>Keiner der Arbeiter trägt eine PPE und es gibt keine Beweise für eine Beschilderung oder ein schriftliches Verfahren.</t>
  </si>
  <si>
    <t>Workers were found to be below the minimum working age.
Score at 0 if Unknown</t>
  </si>
  <si>
    <t>Les travailleurs ont été trouvés en dessous de l'âge minimum d'activité.
Score à 0 si inconnu</t>
  </si>
  <si>
    <t>Se encontró que los trabajadores estaban por debajo de la edad mínima para trabajar.
Puntuación en 0 si Desconocido</t>
  </si>
  <si>
    <t>Es wurde festgestellt, dass die Arbeitnehmer unter dem Mindestarbeitsalter lagen.
Punkte bei 0 wenn Unbekannt</t>
  </si>
  <si>
    <t>Workers under the age of 18 were found to be working at night and/or were exposed to hazardous or unsafe situations</t>
  </si>
  <si>
    <t>Les travailleurs de moins de 18 ans travaillaient de nuit et / ou étaient exposés à des situations dangereuses ou dangereuses</t>
  </si>
  <si>
    <t>Se encontró que los trabajadores menores de 18 años estaban en el trabajo y / o estaban expuestos a situaciones peligrosas o inseguras</t>
  </si>
  <si>
    <t xml:space="preserve">The employees are present involuntarily and/or cannot freely exit the facility when they are not working.                                       </t>
  </si>
  <si>
    <t>Les employés sont involontairement présents et / ou ne peuvent pas quitter l'établissement lorsqu'ils ne travaillent pas.</t>
  </si>
  <si>
    <t>Los empleados están presentes involuntariamente y / o no pueden salir libremente de la instalación cuando no están trabajando.</t>
  </si>
  <si>
    <t>Workers are required to remain on premises and/or are not free to terminate employment with or without reasonable notice</t>
  </si>
  <si>
    <t>Les travailleurs sont tenus de rester sur les lieux et / ou sont libres de quitter leur emploi avec ou sans préavis raisonnable</t>
  </si>
  <si>
    <t>Los trabajadores deben permanecer en el lugar de trabajo</t>
  </si>
  <si>
    <t>Wages and benefits are not clearly and regularly communicated to workers in writing</t>
  </si>
  <si>
    <t>Les salaires et les avantages ne sont pas communiqués clairement et régulièrement aux travailleurs par écrit</t>
  </si>
  <si>
    <t>Los salarios y los beneficios no son claramente</t>
  </si>
  <si>
    <t>No evidence that industry standards on working hours, breaks and public holidays are being followed.</t>
  </si>
  <si>
    <t>Aucune preuve que les normes de l'industrie sur les heures de travail, les pauses et les jours fériés sont respectées.</t>
  </si>
  <si>
    <t>No se sigue ninguna evidencia de que los estándares de la industria funcionen en horas, descansos y días festivos.</t>
  </si>
  <si>
    <t>Es gibt keine Beweise dafür, dass Industriestandards an Stunden, Pausen und Feiertagen funktionieren.</t>
  </si>
  <si>
    <t>Workers were found to consistently be paid below the minimum wage.
Score at 0 if Unknown</t>
  </si>
  <si>
    <t>Les travailleurs étaient systématiquement payés en dessous du salaire minimum.
Score à 0 si inconnu</t>
  </si>
  <si>
    <t>A munkásokat folyamatosan a minimálbér alatt találták.
Pontszám 0-nál, ha ismeretlen</t>
  </si>
  <si>
    <t>Se encontró que los trabajadores estaban constantemente por debajo del salario mínimo.
Puntuación en 0 si Desconocido</t>
  </si>
  <si>
    <t>Es wurde festgestellt, dass die Arbeiter ständig unter dem Mindestlohn lagen.
Punkte bei 0 wenn Unbekannt</t>
  </si>
  <si>
    <t>Workers were found to consistently work over the maximum OT allowable.
Score at 0 if Unknown</t>
  </si>
  <si>
    <t>On a constaté que les travailleurs travaillaient de façon constante au-delà de la limite maximale permise.
Score à 0 si inconnu</t>
  </si>
  <si>
    <t>Se encontró que los trabajadores eran consistentes con el OT máximo permitido.
Puntuación en 0 si Desconocido</t>
  </si>
  <si>
    <t>Es wurde festgestellt, dass die Arbeiter mit dem maximal zulässigen OT übereinstimmen.
Punkte bei 0 wenn Unbekannt</t>
  </si>
  <si>
    <t>The normal working week, not including overtime exceeds 48 hours</t>
  </si>
  <si>
    <t>La semaine normale de travail, sans compter les heures supplémentaires, dépasse 48 heures</t>
  </si>
  <si>
    <t>La semana laboral normal, sin incluir horas extras 48 horas</t>
  </si>
  <si>
    <t>Die normale Arbeitswoche, ohne Überstunden 48 Stunden</t>
  </si>
  <si>
    <t>No evidence to support day(s) off following every six consecutive days of work</t>
  </si>
  <si>
    <t>Aucune preuve à l'appui des jours de congé tous les six jours consécutifs de travail</t>
  </si>
  <si>
    <t>No hay evidencia para apoyar día (s)</t>
  </si>
  <si>
    <t>Keine Beweise, um Tag (e) zu unterstützen</t>
  </si>
  <si>
    <t xml:space="preserve">Workers were found to consistently work OT and not receive premium wages.
Score at 0 if Unknown  </t>
  </si>
  <si>
    <t>Il a été constaté que les travailleurs travaillaient régulièrement avec des ergothérapeutes et ne recevaient pas de salaire en prime.
Score à 0 si inconnu</t>
  </si>
  <si>
    <t>Se encontró que los trabajadores trabajaban de manera constante en OT y no recibían salarios superiores.
Puntuación en 0 si Desconocido</t>
  </si>
  <si>
    <t>Es stellte sich heraus, dass Arbeiter durchgehend bei OT arbeiteten und keine Prämienlöhne erhielten.
Punkte bei 0 wenn Unbekannt</t>
  </si>
  <si>
    <t>Workers were found to consistently have excessive deductions taken from wages.
Score at 0 if Unknown</t>
  </si>
  <si>
    <t>Les travailleurs ont régulièrement des retenues excessives sur les salaires.
Score à 0 si inconnu</t>
  </si>
  <si>
    <t>Se descubrió que los trabajadores tenían deducciones excesivas de los salarios.
Puntuación en 0 si Desconocido</t>
  </si>
  <si>
    <t>Es wurde festgestellt, dass die Arbeitnehmer zu hohe Abzüge von den Löhnen erhielten.
Punkte bei 0 wenn Unbekannt</t>
  </si>
  <si>
    <t>Workers were found to consistently be paid more than 2 weeks in the arrears
Score at 0 if Unknown.</t>
  </si>
  <si>
    <t>Se descubrió que los trabajadores tenían consistentemente más de 2 semanas en los atrasos
Puntuación en 0 si Desconocido.</t>
  </si>
  <si>
    <t>Es wurde festgestellt, dass die Arbeitnehmer in den Zahlungsrückständen häufig fehlten
Punkte bei 0 wenn Unbekannt.</t>
  </si>
  <si>
    <t>Workers were found to consistently have their Ids retained after initial review and/or pay "deposits" upon commencing employment
Score at 0 if Unknown</t>
  </si>
  <si>
    <t>Il a été constaté que les travailleurs conservaient leurs pièces d'identité de façon constante après l'examen initial et / ou versaient des «dépôts» au début de leur emploi.
Score à 0 si inconnu</t>
  </si>
  <si>
    <t xml:space="preserve">Se ha encontrado que los trabajadores están en su posición original y han sido reexaminados
Puntuación en 0 si Desconocido </t>
  </si>
  <si>
    <t>Payments confirmed to be inconsistent between payroll and the bank or payments are made in cash.
Score at 0 if Unknown</t>
  </si>
  <si>
    <t>Les paiements confirmés sont incompatibles entre la paie et la banque ou les paiements sont effectués en espèces.
Score à 0 si inconnu</t>
  </si>
  <si>
    <t>Los pagos confirmados como inconsistentes entre la nómina y el banco o los pagos se realizan en efectivo.
Puntuación en 0 si Desconocido</t>
  </si>
  <si>
    <t>Zahlungen, die zwischen der Gehaltsabrechnung und der Bank als inkonsistent bestätigt wurden, oder Zahlungen werden in bar geleistet.
Punkte bei 0 wenn Unbekannt</t>
  </si>
  <si>
    <t>Working hours declared consistently do not match other records.
Score at 0 if Unknown</t>
  </si>
  <si>
    <t>Les heures de travail déclarées ne correspondent pas toujours aux autres enregistrements.
Score à 0 si inconnu</t>
  </si>
  <si>
    <t>A folyamatosan jelentett munkaórák nem egyeznek más rekordokkal.
Pontszám 0-nál, ha ismeretlen</t>
  </si>
  <si>
    <t>Los horarios de trabajo reportados consistentemente no coinciden con otros registros.
Puntuación en 0 si Desconocido</t>
  </si>
  <si>
    <t>Die berichteten Arbeitsstunden stimmen nicht mit anderen Datensätzen überein.
Punkte bei 0 wenn Unbekannt</t>
  </si>
  <si>
    <t>Vocational workers were found to be under the legal age limit.
Score at 0 if Unknown</t>
  </si>
  <si>
    <t>Les travailleurs du secteur professionnel ont été jugés en dessous de la limite d'âge légale.
Score à 0 si inconnu</t>
  </si>
  <si>
    <t>Se encontró que los trabajadores vocacionales estaban por debajo del límite de edad legal.
Puntuación en 0 si Desconocido</t>
  </si>
  <si>
    <t>Berufsangestellte waren unter der gesetzlichen Altersgrenze.
Punkte bei 0 wenn Unbekannt</t>
  </si>
  <si>
    <t>Workers are found to be subjected to coercion for the purpose of exploitation</t>
  </si>
  <si>
    <t>Les travailleurs sont soumis à la coercition à des fins d'exploitation</t>
  </si>
  <si>
    <t>Coacción con el propósito de explotación</t>
  </si>
  <si>
    <t>Zwang zum Zwecke der Ausbeutung</t>
  </si>
  <si>
    <t>No policy or procedures exist and no evidence of training.</t>
  </si>
  <si>
    <t>Aucune politique ou procédure n'existe et aucune preuve de formation.</t>
  </si>
  <si>
    <t>No existen políticas o procedimientos ni evidencia de capacitación.</t>
  </si>
  <si>
    <t>Es gibt keine Richtlinien oder Verfahren und keine Ausbildungsnachweise.</t>
  </si>
  <si>
    <t>Aerospace &amp; Defense Only.
No business ethics and standards of conduct regarding contract compliance exist. No refresher training or integration into internal audit or supplier audit processes and no flow down to sub-tiers.</t>
  </si>
  <si>
    <t>Aérospatiale et défense seulement.
Il n'y a pas d'éthique des affaires et de normes de conformité à la conformité contractuelle. Pas de formation de recyclage ou d'intégration dans les processus d'audit interne ou d'audit des fournisseurs et pas de flux vers les sous-niveaux.</t>
  </si>
  <si>
    <t>Aeroespacial y defensa solamente.
No existe ética comercial y normas de conducta con respecto al cumplimiento del contrato. Sin entrenamiento de actualización o integración a auditoría interna o procesos de auditoría y sin flujo a sub-niveles.</t>
  </si>
  <si>
    <t>Nur Luft- und Raumfahrt.
Es gibt keine Geschäftsethik und Verhaltensnormen in Bezug auf die Einhaltung von Verträgen. Keine Auffrischungsschulung oder Integration in interne Audit- oder Auditing-Prozesse und kein Ablauf in Unterebenen.</t>
  </si>
  <si>
    <t xml:space="preserve">No clean welfare available or no clean welfare access for workers </t>
  </si>
  <si>
    <t>Pas de bien-être propre disponible ou pas de bien-être propre pour les travailleurs</t>
  </si>
  <si>
    <t>No hay bienestar limpio disponible</t>
  </si>
  <si>
    <t>Workers do not have the right to form, join and/or organize trade unions</t>
  </si>
  <si>
    <t>Les travailleurs n'ont pas le droit de former, d'adhérer et / ou d'organiser des syndicats</t>
  </si>
  <si>
    <t>Los trabajadores no tienen derecho a formar, afiliarse u organizar sindicatos</t>
  </si>
  <si>
    <t>Workers do not have the right to freely elect representatives</t>
  </si>
  <si>
    <t>Les travailleurs n'ont pas le droit d'élire librement des représentants</t>
  </si>
  <si>
    <t>Los trabajadores no tienen derecho a elegir representantes libremente</t>
  </si>
  <si>
    <t>Arbeitnehmer haben nicht das Recht, Vertreter frei zu wählen</t>
  </si>
  <si>
    <t>Evidence of discrimination exists</t>
  </si>
  <si>
    <t>Preuve de discrimination existe</t>
  </si>
  <si>
    <t>Existe evidencia de discriminación</t>
  </si>
  <si>
    <t>Beweise für Diskriminierung liegen vor</t>
  </si>
  <si>
    <t>Evidence of abusive behavior exists</t>
  </si>
  <si>
    <t>La preuve d'un comportement abusif existe</t>
  </si>
  <si>
    <t>Existe evidencia de comportamiento abusivo</t>
  </si>
  <si>
    <t>Beweise für missbräuchliches Verhalten liegen vor</t>
  </si>
  <si>
    <t>Evidence of harsh and/or inhumane treatment exists</t>
  </si>
  <si>
    <t>Preuve d'un traitement dur et / ou inhumain existe</t>
  </si>
  <si>
    <t>Existe evidencia de trato severo y / o inhumano</t>
  </si>
  <si>
    <t>Beweise für harte und / oder unmenschliche Behandlung existieren</t>
  </si>
  <si>
    <t>Note:  If Workers are found to be below the minimum working age, STOP the audit and contact the Sourcing Lead for this supplier.</t>
  </si>
  <si>
    <t>Remarque: Si les travailleurs sont en dessous de l'âge minimum d'activité, ARRÊTEZ l'audit et contactez le responsable de l'approvisionnement pour ce fournisseur.</t>
  </si>
  <si>
    <t>Nota: Si está aquí, póngase en contacto con el proveedor de plomo para este proveedor.</t>
  </si>
  <si>
    <t>Note:  If Workers are under the age of 18 and were found to be working at night and/or were exposed to hazardous or unsafe situations, STOP the audit and contact the Sourcing Lead for this supplier</t>
  </si>
  <si>
    <t>Remarque: Si les travailleurs ont moins de 18 ans et ont été trouvés travailler la nuit et / ou ont été exposés à des situations dangereuses ou dangereuses, ARRÊTER l'audit et contacter le responsable de l'approvisionnement pour ce fournisseur</t>
  </si>
  <si>
    <t>Nota: si los trabajadores son menores de 18 años y han estado expuestos a situaciones peligrosas, DETENGA la auditoría y póngase en contacto con el proveedor de plomo para este proveedor.</t>
  </si>
  <si>
    <t>Note:  If Workers are found to be present involuntarity and/or cannot freely exit the facility when they are not working, STOP the audit and contact the Sourcing Lead for this supplier.</t>
  </si>
  <si>
    <t>Si elles ne fonctionnent pas, elles ne fonctionnent pas, elles ne fonctionnent pas, ARRÊTEZ l'audit et contactez le responsable de l'approvisionnement pour ce fournisseur.</t>
  </si>
  <si>
    <t>Nota: Si se descubre que los trabajadores son involuntarios y / o no están restringidos cuando no están trabajando, DETÉNGASE y pónganse en contacto con el proveedor de Sourcing Lead para este proveedor.</t>
  </si>
  <si>
    <t xml:space="preserve">Safety Management System </t>
  </si>
  <si>
    <t xml:space="preserve">Système de gestion de la sécurité </t>
  </si>
  <si>
    <t xml:space="preserve">Biztonságos üzemeltetési rendszer </t>
  </si>
  <si>
    <t xml:space="preserve">Sistema de Administración de Seguridad </t>
  </si>
  <si>
    <t xml:space="preserve">Sicherheitsmanagementsystem </t>
  </si>
  <si>
    <t xml:space="preserve">Safety Permits </t>
  </si>
  <si>
    <t xml:space="preserve">Permis de sécurité </t>
  </si>
  <si>
    <t xml:space="preserve">Biztonsági engedélyek </t>
  </si>
  <si>
    <t xml:space="preserve">Permisos de seguridad </t>
  </si>
  <si>
    <t xml:space="preserve">Sicherheitsgenehmigungen </t>
  </si>
  <si>
    <t xml:space="preserve">Fire Code Permits  </t>
  </si>
  <si>
    <t xml:space="preserve">Permis de code de prévention des incendies  </t>
  </si>
  <si>
    <t xml:space="preserve">Tűzoltósági engedélyek  </t>
  </si>
  <si>
    <t xml:space="preserve">Permisos del Código de Incendios  </t>
  </si>
  <si>
    <t xml:space="preserve">Brandschutzrechtliche Genehmigungen  </t>
  </si>
  <si>
    <t xml:space="preserve">Fatalities </t>
  </si>
  <si>
    <t xml:space="preserve">Décès </t>
  </si>
  <si>
    <t xml:space="preserve">Halálos baleset </t>
  </si>
  <si>
    <t xml:space="preserve">Fatalidades </t>
  </si>
  <si>
    <t xml:space="preserve">Tödliche Unfälle </t>
  </si>
  <si>
    <t>Injuries</t>
  </si>
  <si>
    <t>Blessures</t>
  </si>
  <si>
    <t>Sérülések</t>
  </si>
  <si>
    <t>Lesiones</t>
  </si>
  <si>
    <t>Verletzungen</t>
  </si>
  <si>
    <t>Industrial Location</t>
  </si>
  <si>
    <t>Emplacement du site industriel</t>
  </si>
  <si>
    <t>Ipari elhelyezkedés</t>
  </si>
  <si>
    <t>Localización industrial</t>
  </si>
  <si>
    <t>Industriestandort</t>
  </si>
  <si>
    <t xml:space="preserve">Fire Drills  </t>
  </si>
  <si>
    <t>Exercices Incendie</t>
  </si>
  <si>
    <t xml:space="preserve">Tűzvédelem  </t>
  </si>
  <si>
    <t>Alarm Systems</t>
  </si>
  <si>
    <t>Système d'alarme</t>
  </si>
  <si>
    <t>Riasztórendszerek</t>
  </si>
  <si>
    <t xml:space="preserve">Environmental Management System </t>
  </si>
  <si>
    <t>Système de Management et de protection de l'Environnement</t>
  </si>
  <si>
    <t xml:space="preserve">Környezetvédelmi irányítási rendszer </t>
  </si>
  <si>
    <t xml:space="preserve">Environmental Permits </t>
  </si>
  <si>
    <t>Permis environnementaux</t>
  </si>
  <si>
    <t xml:space="preserve">Környezetvédelmi engedélyek </t>
  </si>
  <si>
    <t>Groundwater Contamination</t>
  </si>
  <si>
    <t>Contamination des eaux souterraines</t>
  </si>
  <si>
    <t>Talajvíz-szennyezés</t>
  </si>
  <si>
    <t>Government Fines</t>
  </si>
  <si>
    <t>Amendes gouvernementales</t>
  </si>
  <si>
    <t>Kormányzati bírságok</t>
  </si>
  <si>
    <t>5 Points
Tous les process documentés sont en place avec pratiquement aucun risque de défaillance</t>
  </si>
  <si>
    <t>5 Puntos
Salud financiera fuerte</t>
  </si>
  <si>
    <t>The factory or workplace shall be a safe and healthy work environment and steps taken to prevent occupational injury or illness and minimise or eliminate the cause of all hazards which may lead to occupational injury or illness.</t>
  </si>
  <si>
    <t>La fábrica o salud ocupacional y enfermedad o enfermedad.</t>
  </si>
  <si>
    <t>Die Fabrik oder der Arbeitsplatz muss ein sicheres und gesundes Arbeitsumfeld sein und Maßnahmen zur Verhütung von Arbeitsunfällen oder Berufskrankheiten und zur Minimierung der Ursache aller Gefahren, die zu Arbeitsunfällen oder Krankheiten führen, ergreifen.</t>
  </si>
  <si>
    <t>All health and safety permits required to conduct operations (current or proposed) at the facility are in place</t>
  </si>
  <si>
    <t xml:space="preserve">Tous les permis nécessaires à l'exploitation de l'usine sont mis en place ( activités actuelles ou à venir ) </t>
  </si>
  <si>
    <t xml:space="preserve">All local fire code authorizations are in place.  (Applicable fire requirements may be contained in the building code or general building construction or operating permit).
</t>
  </si>
  <si>
    <t>Toutes les autorisations et règles liées aux risques d'incendie sont en place . ( Les règles en matière d'incendie incluent celles du code du bâtiment concerné ou le code général de la construction ou le permis d'exploitation ) .</t>
  </si>
  <si>
    <t>During the last 5 years, the company has not experienced any fatalities? If the company had a fatality, please provide details.</t>
  </si>
  <si>
    <t>Au cours des cinq dernières années , l'entreprise a-t-elle connu des accidents mortels ? Si oui , veuillez fournir les informations</t>
  </si>
  <si>
    <t>During the last 5 years, the company has not experienced any serious injuries. A serious injury is one that requires hospitalization for more than 24 hours. If you have had serious injury cases in this period, please provide details.</t>
  </si>
  <si>
    <t>Au cours des 5 dernières années , il n'y a pas eu de blessures graves d'employés . Une blessure grave est identifiée par plus de 24 heures d'hospitalisation . Si oui fournir des détails .</t>
  </si>
  <si>
    <t>The facility is not located at least 100 meters away from any schools, nursing homes, daycare centers, residences or other sensitive uses. If the facility is located within 100 meters of such an entity, please provide details.</t>
  </si>
  <si>
    <t xml:space="preserve">Los trabajadores de la fábrica utilizan el equipo adecuado (PPE) como gafas de seguridad, zapatos con punta de acero, cascos etc y los avisos que indican este requisito están publicados, establecidos en procedimientos internos, o ambos. </t>
  </si>
  <si>
    <t>Die Arbeiterinnen und Arbeiter tragen die geeigneten PPE’s (persönliche Schutzausrüstung), wie Schutzbrillen, Sicherheitsschuhe , Schutzhelme. Sicherheitzeichen, welche diese Vorschriften erörterten sind entweder in Fabrikationshallen postiert oder in internen Arbeitsanweisungen klar definiert. (oder beides)</t>
  </si>
  <si>
    <t>Fire drills at least annually and documented.</t>
  </si>
  <si>
    <t xml:space="preserve">Des documents prouvent l'existence d'exercices incendie  effectués au moins 1 fois par an </t>
  </si>
  <si>
    <t>Emergency alarm systems are tested and documented at least every six months.</t>
  </si>
  <si>
    <t>Des documents attestent que les systèmes d'alarme sont testés au moins tous les six mois.</t>
  </si>
  <si>
    <t>The supplier has an Environmental Management System registered by a third party to ISO14001</t>
  </si>
  <si>
    <t>Le fournisseur dispose d'un système de gestion environnementale certifié par un tiers à la norme ISO 14001</t>
  </si>
  <si>
    <t>All environmental permits required to conduct operations (current or proposed) at the facility are in place</t>
  </si>
  <si>
    <t>Toutes les autorisations environnementales requises pour mener des opérations ( actuelles ou à venir ) de l'usine sont mises en place</t>
  </si>
  <si>
    <t>During the last 5 years, the company been free of fine and violation notices from Government agencies. If the company received such notices, please provide details.</t>
  </si>
  <si>
    <t>Durant les 5 dernières années, la société n'a pas connu d'amende ou de mise en demeure de la part du gouvernement . Si la société a connu ce type de problèmes, s'il vous plaît fournir des détails .</t>
  </si>
  <si>
    <t>3 Points
La plupart des process documentés sont en place avec un risque occasionnel d'échec</t>
  </si>
  <si>
    <t>3 pont
A legtöbb folyamat dokumentált, a technológiai meghibásodás esetenkénti kockázatával</t>
  </si>
  <si>
    <t>3 Puntos 
Salud financiera moderada</t>
  </si>
  <si>
    <t>Il existe une personne identifiée pour appuyer les efforts d'hygiène, sécurité et santé au travail mais elle n'a pas été formellement formée.</t>
  </si>
  <si>
    <t>Overall Business License is available, but Individual permits are not</t>
  </si>
  <si>
    <t>Néhány munkás viselt védőfeleszerelést, de nem mindenki. Van belső előírás a védőfelszerelések használatáról, de nincs szigorúan betartatva. (Megállapítás)</t>
  </si>
  <si>
    <t>Algunos trabajadores de la fábrica están usando el equipo apropiado (PPE) pero no todos. Existe un procedimiento interno pero no se aplica estrictamente ( Hallazgo)</t>
  </si>
  <si>
    <t>Einige Arbeiterinnen und Arbeiter tragen PPE’s, jedoch nicht alle. Die Internen Arbeitsanweisungen sind nicht stickt eingehalten (Befund)</t>
  </si>
  <si>
    <t>Fire drills are conducted, but not to the frequency required.</t>
  </si>
  <si>
    <t>Des exercices incendie sont effectués mais leur fréquence ne respecte pas la règlementation en vigueur</t>
  </si>
  <si>
    <t>Alarm systems are tested, but not to the frequency required.</t>
  </si>
  <si>
    <t>Des documents attestent que les systèmes d'alarme sont testés mais la fréquence de ces tests ne respecte pas les standard exigés .</t>
  </si>
  <si>
    <t>The supplier has an Environmental Management System compliant with, but not registered to, ISO14001</t>
  </si>
  <si>
    <t>Le fournisseur dispose d'un système de gestion environnementale conforme , mais non certifié ISO14001</t>
  </si>
  <si>
    <t>Il existe une licence globale de l'entreprise disponible , mais des permis individuels doivent être mis en place</t>
  </si>
  <si>
    <t>Isolated event occurs, but corrected promptly</t>
  </si>
  <si>
    <t>Des contaminations isolées ont eu lieu , mais l'entreprise y a tout de suite remédié</t>
  </si>
  <si>
    <t>Des cas isolés de mises en demeure ou d'amendes gouvernementales ont eu lieu , mais des mesures correctrices immédiates ont été prises</t>
  </si>
  <si>
    <t>0 Point
Peu ou pas de process documentés mis en place .</t>
  </si>
  <si>
    <t>0 pont
Alig vagy egyáltalán nem dokumentált folyamatok.</t>
  </si>
  <si>
    <t xml:space="preserve">0 Puntos 
Salud financiera débil </t>
  </si>
  <si>
    <t>There is no evidence of a Safety Management System
Score at 0 if Unknown</t>
  </si>
  <si>
    <t>Il n'y a pas de preuves d'un système de gestion de sécurité
Score à 0 si inconnu</t>
  </si>
  <si>
    <t>Aucune ressource responsable de l'hygiène, sécurité et santé  au travail
Score à 0 si inconnu</t>
  </si>
  <si>
    <t>The factory or workplace is not a safe and healthy work environment</t>
  </si>
  <si>
    <t>L'usine ou le lieu de travail n'est pas un environnement de travail sûr et sain</t>
  </si>
  <si>
    <t>A gyár vagy a munkahely nem biztonságos és egészséges munkahelyi környezet</t>
  </si>
  <si>
    <t>La fábrica o el lugar de trabajo no es un ambiente de trabajo seguro y saludable</t>
  </si>
  <si>
    <t>Die Fabrik oder der Arbeitsplatz ist keine sichere und gesunde Arbeitsumgebung</t>
  </si>
  <si>
    <t>Permits are not available for review
Score at 0 if Unknown</t>
  </si>
  <si>
    <t>Le fournisseur ne présente pas tous les permis nécessaires à l'exploitation de son usine
Score à 0 si inconnu</t>
  </si>
  <si>
    <t>L'entreprise ne semble pas respecter les principales mesures de sécurité incendie.
Score à 0 si inconnu</t>
  </si>
  <si>
    <t>There has been at least 1 fatality in last 5 years
Score at 0 if Unknown</t>
  </si>
  <si>
    <t>Il y a eu au moins 1 décès dans les 5 dernières années
Score à 0 si inconnu</t>
  </si>
  <si>
    <t>There has been at least 1 serious injury in last 5 years
Score at 0 if Unknown</t>
  </si>
  <si>
    <t>Il y a eu au moins 1 blessé grave dans les 5 dernières années
Score à 0 si inconnu</t>
  </si>
  <si>
    <t>The facility is located within 100 meters of schools, nursing homes, etc.
Score at 0 if Unknown</t>
  </si>
  <si>
    <t>L'installation est située à moins de 100 mètres des écoles ,  maisons de retraite, etc.
Score à 0 si inconnu</t>
  </si>
  <si>
    <t>Aucun des travailleurs portent des PPE approprié et aucune preuve existe de la signalisation ou d'une procédure écrite. (constatation)</t>
  </si>
  <si>
    <t>Ninguno de los trabajadores están usando el equipo (PPE) apropiado y no existe evidencia de señalización o de un procedimiento escrito. (hallazgo)</t>
  </si>
  <si>
    <t>Fire drills are not conducted or not documented. 
Score at 0 if Unknown</t>
  </si>
  <si>
    <t>L'entreprise n'apporte pas la preuve que les exercices incendie sont bien effectués
Score à 0 si inconnu</t>
  </si>
  <si>
    <t xml:space="preserve">Alarm systems do not exist or are not tested and not documented. 
Score at 0 if Unknown
</t>
  </si>
  <si>
    <t>L'entreprise n'apporte pas la preuve que les systèmes d'alarmes sont testés.
Score à 0 si inconnu</t>
  </si>
  <si>
    <t>There is no evidence of an Environmental Management System
Score at 0 if Unknown</t>
  </si>
  <si>
    <t>Il n'y a aucune preuve d'un Système de Management Environnemental
Score à 0 si inconnu</t>
  </si>
  <si>
    <t>Les permis ne sont pas disponibles à l'examen
Score à 0 si inconnu</t>
  </si>
  <si>
    <t>Repeated groundwater contamination events are documented.
Score at 0 if Unknown</t>
  </si>
  <si>
    <t>Plusieurs cas de contamination se sont produits et sont référencés .
Score de 0 si inconnue</t>
  </si>
  <si>
    <t>There have been repeated fines levied by the local Government.
Score at 0 if Unknown</t>
  </si>
  <si>
    <t>Il y a eu diverses amendes et les notifications de l'État.
Score de 0 si inconnue</t>
  </si>
  <si>
    <t>Security Management System</t>
  </si>
  <si>
    <t>Système de gestion de la sécurité</t>
  </si>
  <si>
    <t>Biztonság-kezelési rendszer</t>
  </si>
  <si>
    <t>Sistema de Administración de Protección</t>
  </si>
  <si>
    <t>Sicherheitsmanagementsystem</t>
  </si>
  <si>
    <t>Container Inspection</t>
  </si>
  <si>
    <t>Inspection des conteneurs</t>
  </si>
  <si>
    <t>Konténerek vizsgálata</t>
  </si>
  <si>
    <t>Inspección de contenedor</t>
  </si>
  <si>
    <t>Containerinspektion</t>
  </si>
  <si>
    <t>Procedural Security</t>
  </si>
  <si>
    <t>Sécurité administrative</t>
  </si>
  <si>
    <t>Eljárási biztonság</t>
  </si>
  <si>
    <t>Seguridad administrativa</t>
  </si>
  <si>
    <t>Verfahrenssicherheit</t>
  </si>
  <si>
    <t>Physical Security</t>
  </si>
  <si>
    <t>Sécurité physique</t>
  </si>
  <si>
    <t>Fizikai biztonság</t>
  </si>
  <si>
    <t>Seguridad física</t>
  </si>
  <si>
    <t>Physische Sicherheit</t>
  </si>
  <si>
    <t>Access Controls</t>
  </si>
  <si>
    <t>Contrôles d'accès</t>
  </si>
  <si>
    <t>Belépés ellenőrzése</t>
  </si>
  <si>
    <t>Controles de acceso</t>
  </si>
  <si>
    <t>Zugangskontrollen</t>
  </si>
  <si>
    <t>Personnel Security</t>
  </si>
  <si>
    <t>Sécurité du personnel</t>
  </si>
  <si>
    <t>Személyi biztonság</t>
  </si>
  <si>
    <t>Seguridad del personal</t>
  </si>
  <si>
    <t>Personalbezogene Sicherheit</t>
  </si>
  <si>
    <t>Security &amp; Threat Awareness</t>
  </si>
  <si>
    <t>Sensibilisation à la sécurité et aux menaces</t>
  </si>
  <si>
    <t>Biztonság- és fenyegetés-tudatosság</t>
  </si>
  <si>
    <t>Conciencia de amenazas y seguridad</t>
  </si>
  <si>
    <t>Sicherheits- und Gefahrenbewusstsein</t>
  </si>
  <si>
    <t>Information Technology Security</t>
  </si>
  <si>
    <t>Sécurité applicable aux technologies de l'information</t>
  </si>
  <si>
    <t>Informatikai biztonság</t>
  </si>
  <si>
    <t>Seguridad de Tecnologías de la Información</t>
  </si>
  <si>
    <t>IT-Sicherheit</t>
  </si>
  <si>
    <t>ITAR Security</t>
  </si>
  <si>
    <t>Sécurité ITAR</t>
  </si>
  <si>
    <t>ITAR biztonság</t>
  </si>
  <si>
    <t>Seguridad de ITAR</t>
  </si>
  <si>
    <t>ITAR Sicherheit</t>
  </si>
  <si>
    <t>5 Points 
Tous les processus documentés sont en place, virtuellement aucun risque de défaillance</t>
  </si>
  <si>
    <t>5 Punkte 
Alle dokumentierten Verfahren eingerichtet mit praktisch keinem Ausfallrisiko</t>
  </si>
  <si>
    <t>The supplier has a Security Management System registered by US Customs &amp; Border Protection to the Customs-Trade Partnership Against Terrorism (C-TPAT)</t>
  </si>
  <si>
    <t>Le fournisseur possède un système de gestion de la sécurité certifié par les services douaniers des États-Unis dans le cadre de l'accord de partenariat contre le terrorisme (C-TPAT).</t>
  </si>
  <si>
    <t>A szállító rendelkezik a Biztonság-kezelési Rendszerrel, amit bejegyeztek az USA Customs &amp; Border Protection-nél (Vám- és Határvédelem) a Customs-Trade Partnership Against Terrorism (Vám-Kereskedelmi Partnerség a Terrorizmus Ellen; C-TPAT) szerint</t>
  </si>
  <si>
    <t>El proveedor tiene un Sistema de Administración de Protección registrado en el Servicio de Aduanas y Protección Fronteriza de los EE. UU., bajo el Acuerdo de Asociación Aduana-Comercio Contra el Terrorismo (C-TPAT) de los EE. UU.</t>
  </si>
  <si>
    <t>Der Lieferant verfügt über ein beim US-Zoll und Grenzschutz für die Zollhandelspartnerschaft gegen Terrorismus (US Customs &amp; Border Protection to the Customs-Trade Partnership Against Terrorism, C-TPAT) registriertes Sicherheitsmanagementsystem.</t>
  </si>
  <si>
    <t>Containers are protected against access to unauthorized persons.  Written security procedures covering loading of containers to prevent introduction of unauthorized material.  Containers and trailers go through a documented 7-point inspection to confirm integrity of seals.  High security seals compliant to ISO PAS 17712 are utilized.  Designated employees are used to apply seals.  Procedures are in place to address security breach and subsequent neutralization.</t>
  </si>
  <si>
    <t>Les conteneurs sont protégés contre tout accès de la part de personnes non habilitées.  Des procédures de sécurité écrites couvrent le chargement des conteneurs afin d'éviter toute introduction de matériel non autorisé.  Les conteneurs et les remorques subissent une inspection en 7 points (documentée) destinée à confirmer l'intégrité des joints.  Des joints haute sécurité (conformité ISO PAS 17712) sont utilisés.  Seuls les employés habilités peuvent appliquer les joints.  Des procédures ont été mises en place pour pouvoir faire face aux violations de sécurité et à leur neutralisation.</t>
  </si>
  <si>
    <t>Los contenedores están protegidos contra el acceso de personas no autorizadas.  Los procedimientos de protección por escrito cubren la carga de contenedores para evitar la introducción de material no autorizado.  Los contenedores y remolque pasan por una inspección documentada de 7 puntos para confirmar la integridad de los sellos.  Se utilizan sellos de alta seguridad que corresponden a la norma  ISO PAS 17712.  Los empleados designados para la labor se encargan de aplicar los sellos.  Se establecieron procedimientos para abordar las violaciones de seguridad y su subsecuente neutralización.</t>
  </si>
  <si>
    <t>Container sind vor unbefugtem Zugriff geschützt.  Sicherheitsverfahren für die Befüllung von Containern zur Vermeidung der Einfuhr unzulässigen Materials schriftlich festgehalten.  Container und Anhänger durchlaufen eine 7-Punkte-Prüfung, um die Unversehrtheit der Plomben zu bestätigen.  Es werden Hochsicherheitsplomben verwendet, die ISO PAS 17712 einhalten.  Die dafür eingesetzten Mitarbeiter sind mit dem Anbringen von Plomben vertraut.  Es sind Verfahren vorhanden, um gegen Sicherheitsverstöße vorzugehen, und es findet anschließend eine Neutralisierung statt.</t>
  </si>
  <si>
    <t>Process exists to notify US Customs and Border Protection if suspicious activity is detected.  Discrepancies such as shortages or overages are investigated.  Delivery drivers are positively identified prior to unloading cargo.  Checks are in place to verify the legibility and accuracy of documentation.  Document control includes the safeguarding of information and computer access.  Cargo is verified for weight, identification, labeling, and piece count.</t>
  </si>
  <si>
    <t>Des processus existent permettant de notifier le service des Douanes et de la protection des frontières des États-Unis en cas de détection d'activité suspecte.  Tous les écarts constatés (insuffisance ou excédent) font l'objet d'enquêtes.  Les conducteurs sont identifiés avant le déchargement des marchandises.  Des contrôles sont en place afin de vérifier la lisibilité et l'exactitude des données figurant dans la documentation.  Le contrôle des documents inclut la sauvegarde des informations et l'accès à l'ordinateur.  Les marchandises sont vérifiées (poids, identification, étiquetage et comptage).</t>
  </si>
  <si>
    <t>Van eljárás az Egyesült Államok Vám- és Határvédelmének tájékoztatására, ha gyanús tevékenységet észlelnek.  Az eltéréseket (hiányt vagy többletet) kivizsgálják.  A szállítmány sofőrjét határozottan azonosítják kirakodás előtt.  Ellenőrzik a dokumentáció olvashatóságát és pontosságát.  A dokumentumok ellenőrzése magában foglalja az információ védelmét és a számítógépes hozzáférést.  Ellenőrzik a rakomány tömegét, azonosítását, címkézését és darabszámát.</t>
  </si>
  <si>
    <t>Existen procesos para notificar al Servicio de Aduanas y Protección Fronteriza de los EE. UU. si se detecta actividad sospechosa.  Se investigan las discrepancias tales como faltas o excedentes de mercadería.  Los conductores de entrega se identifican positivamente antes de descargar su cargamento.  Se han establecido puntos de verificación para controlar la legibilidad y precisión de la documentación.  El control de documentos incluye la protección de la información y el acceso de computadoras.  Se verifica peso, identificación, etiquetado y conteo de piezas de cada cargamento.</t>
  </si>
  <si>
    <t>Es ist ein Verfahren vorhanden, um den US-Zoll und Grenzschutz US Customs and Border Protection zu benachrichtigen, falls verdächtige Aktivitäten entdeckt werden.  Abweichungen wie Fehl- und Übermengen werden untersucht.  Auslieferungsfahrer werden vor dem Abladen der Fracht positiv identifiziert.  Es sind Prüfungen vorhanden, um die Lesbarkeit und Richtigkeit der Dokumentation zu prüfen.  Die Dokumentenkontrolle beinhaltet die Sicherung von Zugang zu Informationen und Computern.  Die Fracht wird auf Gewicht, Identifizierung, Kennzeichnung und Stückzahl geprüft.</t>
  </si>
  <si>
    <t>Facilities have fencing or barriers to deter unauthroized access.  Access points are manned.  Perimeter barriers are periodically inspected for damage.  Private or passenger vehicles are prohibited in cargo areas.  External access points (windows, gates, doors) are secured with locking devices.  Locks and keys are controlled by management.  Adequete lighting exists in cargo areas.  Alarm or video surveillance systems are in use.</t>
  </si>
  <si>
    <t>Les installations sont dotées de clôtures ou de barrières pour éviter tout accès non autorisé.  Les points d'accès sont surveillés à l'aide de personnel;  Les barrières sont périodiquement inspectées pour vérifier l'absence de dommages.  Les véhicules privés ou de tourisme sont interdits dans les zones de chargement de marchandises.  Les points d'accès externes (fenêtres, portes) sont équipés de dispositifs de verrouillage.  Les verrous et les clés font l'objet d'un contrôle par la Direction.  Un éclairage approprié existe dans les zones de marchandises.  Des systèmes d'alarme ou de vidéo surveillance sont utilisés.</t>
  </si>
  <si>
    <t>A létesítménynek vannak kerítései vagy korlátai a jogosulatlan belépés megakadályozására.  A belépési pontokat ellenőrzik.  Rendszeresen vizsgálják a kerítések sérüléseit.  Magán- vagy személygépjárművek nem léphetnek be a rakodási területekre.  A külső hozzáférési pontokat (ablakok, kapuk, ajtók) zárakkal biztosítják.  A zárakat és a kulcsokat az ügyvezeték ellenőrzi.  Megfelelő világítás a rakodási területeken.  Riasztó- vagy videó-megfigyelő rendszerek használata.</t>
  </si>
  <si>
    <t>Las instalaciones tienen cercos o barreras para evitar el acceso no autorizado.  Los puntos de acceso tienen personal de control.  Las barreras del perímetro se inspeccionan periódicamente en busca de daños.  Se prohíben los vehículos privados o de pasajeros en las áreas de cargamento.  Los puntos de acceso externos (ventanas, entradas, puertas) se aseguran con dispositivos de cierre.  La administración controla los cerrojos y llaves.  Existe iluminación apropiada en las áreas de cargamento.  Se utilizan sistemas de alarma o de vigilancia por video.</t>
  </si>
  <si>
    <t>Werke sind umzäunt oder verfügen über Schranken, um unbefugten Zutritt abzuschrecken.  Zugänge werden bewacht.  Die Schranken drumherum werden regelmäßig auf Schäden untersucht.  Private oder Passagierfahrzeuge sind in Ladebereichen verboten.  Externe Zugänge (Fenster, Tore, Türen) sind mit Verriegelungsvorrichtungen gesichert.  Schlösser und Schlüssel werden vom Management kontrolliert.  In Ladebereichen ist eine geeignete Beleuchtung vorhanden.  Es werden Alarm- oder Videoüberwachungssysteme eingesetzt.</t>
  </si>
  <si>
    <t>Access controls exist to positively identify employees, visitors, and suppliers at all points of entry.  Visitors are signed in and given badges and escorted.  Loading areas are restricted to employees only.  Perimeter has security fencing.  Procedures exist to safeguard and prevent unauthorized access to the on-site or off-site computer systems.  Packages are periodically screened prior to distribution.</t>
  </si>
  <si>
    <t>Des contrôles d'accès ont été mis en place pour identifier les employés, les visiteurs et les fournisseurs aux différents points d'entrée.  Les visiteurs sont identifiés, puis reçoivent des badges et sont escortés.  Les zones de chargement de marchandises sont réservées aux employés.  Le périmètre est doté de clôtures de sécurité.  Des procédures existent pour sauvegarder et éviter tout accès non autorisé au site (ou aux systèmes informatiques).  Les packages sont périodiquement examinés avant la distribution.</t>
  </si>
  <si>
    <t>A belépést ellenőrzik, hogy egyértelműen azonosítsák az alkalmazottakat, a látogatókat és a szállítókat minden belépési ponton.  A látogatókat regisztrálják, kitűzőt kapnak és kísérik őket.  A rakodási területekre csak a munkavállalók léphetnek be.  A területet biztonsági kerítés övezi.  Léteznek eljárások a telephelyen vagy azon kívül levő számítógépes rendszerekbe való jogosulatlan belépés elleni védelemre és annak megakadályozására.  A csomagokat rendszeresen átvilágítják beengedés előtt.</t>
  </si>
  <si>
    <t>Los controles de acceso existen para identificar positivamente a los empleados, visitantes y proveedores en todos los puntos de ingreso.  Los visitantes firman la entrada, reciben identificadores y son escoltados.  Las áreas de carga están restringidas únicamente a los empleados.  El perímetro tiene un vallado de seguridad.  Existen procedimientos para salvaguardar y prevenir el acceso no autorizado en los sistemas informáticos dentro y fuera de la instalación.  Se revisan los paquetes periódicamente antes de su distribución.</t>
  </si>
  <si>
    <t>Es sind an allen Eingängen Zugangskontrollen vorhanden, um Mitarbeiter, Besucher und Lieferanten positiv zu identifizieren.  Besucher werden eingetragen, erhalten Anstecker und werden begleitet.  Ladebereiche dürfen nur von Mitarbeitern betreten werden.  Es gibt rundherum einen Sicherheitszaun.  Es sind Verfahren vorhanden, um unbefugten Zugriff auf die Computersysteme am Standort und außerhalb zu verhindern.  Pakete werden vor der Verteilung regelmäßig geprüft.</t>
  </si>
  <si>
    <t>When allowed by law, at the time of, or prior to, hiring background checks are performed and documented.  Security training is conducted and documented.</t>
  </si>
  <si>
    <t>Sous réserve d'autorisation légale, au moment de l'embauche, des contrôles de formation sont réalisés.  Une formation à la sécurité est dispensée et documentée.</t>
  </si>
  <si>
    <t>Ha a törvény lehetővé teszi, a felvétel során vagy előtt háttérellenőrzést végeznek és azt dokumentálják.  Biztonsági képzést tartanak, és azt dokumentálják.</t>
  </si>
  <si>
    <t xml:space="preserve">Cuando lo permite la ley, al momento de, o antes de contratar personal, se realizan y documentan verificaciones de antecedentes.  Se realiza y documenta una capacitación de seguridad. </t>
  </si>
  <si>
    <t>Soweit gesetzlich zulässig, werden vor oder bei der Einstellung Hintergrundprüfungen durchgeführt und dokumentiert.  Es wird eine Sicherheitsschulung abgehalten und dokumentiert.</t>
  </si>
  <si>
    <t>Established and maintained Security &amp; Threat Awareness Program.  Employees are made a ware of the program and trained accordingly.  Incentives are offered and tracked for active participation in the program and reporting suspicious behavior.</t>
  </si>
  <si>
    <t>Un programme de sensibilisation à la sécurité et aux menaces a été élaboré et est géré.  Les employés sont sensibilisés au programme et ont été formés en conséquence.  Des mesures incitatives sont proposées contre une participation active au programme et reporting des comportements suspects.</t>
  </si>
  <si>
    <t>Biztonság- &amp; fenyegetés-tudatossági programot vezettek be és alkalmaznak.  Az alkalmazottakat tájékoztatják a programról, és megfelelően képzik őket.  Ösztönzőket kínálnak és követnek nyomon a programban való aktív részvételért, és a gyanús viselkedés bejelentéséért.</t>
  </si>
  <si>
    <t>Se estableció un Programa de Conciencia de Amenazas y Seguridad.  Se informa a los empleados sobre el programa y se los capacita correspondientemente.  Se ofrecen y registran incentivos para la participación activa en el programa y se informa cualquier comportamiento sospechoso.</t>
  </si>
  <si>
    <t>Geeignetes Programm für Sicherheits- und Gefahrenbewusstsein eingerichtet und aufrechterhalten.  Mitarbeiter werden auf das Programm hingewiesen und entsprechend geschult.  Für die aktive Teilnahme am Programm und das Melden von verdächtigem Verhalten werden Anreize angeboten und mitverfolgt.</t>
  </si>
  <si>
    <t>Process in place to require periodic changes to computer system passwords.  IT system security refresher training is conducted and documented.  Process in place to detect and address improper access, tampering, or altering of business data - with processes in place to address such abuse.</t>
  </si>
  <si>
    <t>Un processus est en place pour demander périodiquement la modification des mots de passe système.  Une formation à la sécurité des systèmes informatiques est dispensée et documentée.  Un processus a été mis en place pour détecter et gérer les accès non autorisés, les piratages, les modifications des données de l'entreprise, et des processus destinés à y faire face ont été élaborés.</t>
  </si>
  <si>
    <t>Folyamatot alkalmaznak, ami megköveteli a számítógépes rendszerjelszavak rendszeres módosítását.  Informatikai rendszerbiztonsági frissítő képzést tartanak, és azt dokumentálják.  Létezik folyamat a jogosulatlan hozzáférés, szabotázs vagy az üzleti adatok meghamisításának felismerésére és kezelésére - folyamatok vannak az ilyen visszaélések kezelésére.</t>
  </si>
  <si>
    <t>Se implementó un proceso para requerir cambios periódicos en contraseñas para acceder a los sistemas informáticos.  Se realiza y documenta una capacitación de actualización en seguridad de sistemas de TI.  Se implementó un proceso para detectar y abordar accesos indebidos, modificaciones o alteraciones de datos comerciales con procesos para abordar dichos abusos.</t>
  </si>
  <si>
    <t>Prozess eingerichtet, der regelmäßige Änderung von Passwörtern für Computersysteme verlangt.  IT-Systemsicherheitsschulung wird abgehalten und dokumentiert.  Prozesse eingerichtet, um unbefugten Zugriff, Fälschung oder Änderung von Unternehmensdaten zu erkennen und gegen solchen Missbrauch vorzugehen.</t>
  </si>
  <si>
    <t>ITAR registered companies only: Supplier provides adequate security on all "covered contractor information system", as that term is defined in DFARS 252.204-7012 Safeguarding Covered Defense information and Cyber incident Reporting</t>
  </si>
  <si>
    <t>Sociétés enregistrées ITAR uniquement: le fournisseur fournit une sécurité adéquate sur tous les «systèmes d'information des sous-traitants couverts», tel que ce terme est défini dans DFARS 252.204-7012 Protection des informations de défense couvertes et rapport d'incident Cyber</t>
  </si>
  <si>
    <t>Csak ITAR regisztrált cégek: a beszállító megfelelő biztonságot nyújt minden "lefedett vállalkozói információs rendszer" számára, mivel ezt a kifejezést a DFARS 252.204-7012 számú szabvány határozza meg. A fedezett védelmi információk és a Cyber incident Reporting</t>
  </si>
  <si>
    <t>Las compañías registradas por ITAR solamente: el proveedor proporciona la seguridad adecuada en todo el "Sistema de información del contratista cubierto", según ese término se define en DFARS 252.204-7012 Protección de la información de defensa cubierta e informes de incidentes cibernéticos</t>
  </si>
  <si>
    <t>Nur bei ITAR registrierte Unternehmen: Der Anbieter bietet angemessene Sicherheit für das "abgedeckte Auftragnehmer-Informationssystem", wie in DFARS 252.204-7012 Schutz der abgedeckten Verteidigungs- und Cyber-Unfallmeldungen definiert</t>
  </si>
  <si>
    <t>ITAR registered companies only: Supplier is in full compliance with the entire DFARS 252.204-7012 requirements</t>
  </si>
  <si>
    <t>Sociétés enregistrées ITAR uniquement: le fournisseur respecte entièrement les exigences DFARS 252.204-7012</t>
  </si>
  <si>
    <t>Csak ITAR bejegyzett vállalatok: A beszállító teljes mértékben megfelel a DFARS 252.204-7012 teljes követelményeinek</t>
  </si>
  <si>
    <t>Compañías registradas ITAR solamente: el proveedor cumple con todos los requisitos DFARS 252.204-7012.</t>
  </si>
  <si>
    <t>Nur ITAR-registrierte Unternehmen: Der Lieferant erfüllt die Anforderungen von DFARS 252.204-7012 vollständig</t>
  </si>
  <si>
    <t>ITAR registered companies only: Supplier is in full compliance with the NIST SP 800-171 requirements as defined in DFARS 252.204-7012 [OCT 2016]</t>
  </si>
  <si>
    <t>Sociétés enregistrées ITAR uniquement: Le fournisseur est en pleine conformité avec les exigences NIST SP 800-171 définies dans DFARS 252.204-7012 [OCT 2016]</t>
  </si>
  <si>
    <t>Csak ITAR regisztrált cégek: A beszállító teljes mértékben megfelel a NIST SP 800-171 szabványnak, a DFARS 252.204-7012 [OCT 2016]</t>
  </si>
  <si>
    <t>Compañías registradas ITAR solamente: el proveedor cumple con los requisitos del NIST SP 800-171 según se define en DFARS 252.204-7012 [OCT 2016]</t>
  </si>
  <si>
    <t>Nur bei ITAR registrierte Unternehmen: Der Lieferant erfüllt die NIST SP 800-171-Anforderungen gemäß DFARS 252.204-7012 [OCT 2016]</t>
  </si>
  <si>
    <t>3 Points 
La plupart des processus documentés sont en place, risque occasionnel de défaillance</t>
  </si>
  <si>
    <t>The supplier has a Security Management System compliant with, but not registered to, C-TPAT</t>
  </si>
  <si>
    <t>Le fournisseur possède un système de gestion de la sécurité non certifié mais compatible (C-TPAT)</t>
  </si>
  <si>
    <t>A szállító rendelkezik Biztonság-kezelési Rendszerrel, de azt nem regisztrálták a C-TPAT szerint</t>
  </si>
  <si>
    <t>El proveedor tiene un Sistema de Administración de Protección que cumple con los requisitos pero no está registrado con C-TPAT.</t>
  </si>
  <si>
    <t>Der Lieferant verfügt über ein Sicherheitsmanagementsystem, das C-TPAT einhält, aber nicht dafür registriert ist</t>
  </si>
  <si>
    <t>Written security procedures exist, covering loading of containers to prevent introduction of unauthorized material.  Containers and trailers go through inspection, but documentation is inconsistent.  Seals are used but not compliant to ISO PAS 17712.</t>
  </si>
  <si>
    <t>Des procédures de sécurité écrites couvrent le chargement des conteneurs afin d'éviter toute introduction de matériel non autorisé.  Les conteneurs et les remorques subissent une inspection, mais la documentation correspondante est incohérente.  Des joints sont utilisés, mais ils ne sont pas compatibles ISO PAS 17712.</t>
  </si>
  <si>
    <t>Vannak írásbeli biztonsági eljárások a konténerek berakodására, hogy megelőzzék a nem engedélyezett anyagok berakását.  A konténerek és pótkocsik ellenőrzésen mennek keresztül, de a dokumentáció ellentmondásos.  Használnak pecséteket, de azok nem kompatibilisek az ISO PAS 17712-vel</t>
  </si>
  <si>
    <t>Existen procedimientos de protección por escrito que cubren la carga de contenedores para evitar la introducción de material no autorizado.  Los contenedores y remolques pasan por la inspección, pero la documentación es incongruente.  Se usan sellos, pero no corresponden con la norma ISO PAS 17712.</t>
  </si>
  <si>
    <t>Sicherheitsverfahren für die Befüllung von Containern zur Vermeidung der Einführung unzulässigen Materials sind schriftlich festgehalten.  Container und Anhänger werden inspiziert, aber die Dokumentation ist nicht konsistent.  Es werden zwar Plomben einsetzt, aber sie entsprechen nicht ISO PAS 17712.</t>
  </si>
  <si>
    <t xml:space="preserve">Notification to local agency exists, but not to US CBP.  Procedures exist for the investigation of discrepancies, identification of delivery drivers, and cargo verification, but no records are maintained.
</t>
  </si>
  <si>
    <t xml:space="preserve">Une notification est adressée à l'entité locale, mais pas à CBP États-Unis.  Des procédures existent pour les enquêtes menées en cas d'écarts, pour l'identification des conducteurs et pour la vérification des marchandises, mais aucun registre n'est tenu.
</t>
  </si>
  <si>
    <t xml:space="preserve">Existe una notificación a una agencia local, pero no al Servicio de Aduana y Protección Fronteriza de EE. UU.  Existen procedimientos para la investigación de discrepancias, identificación de conductores de entrega y verificación de cargamentos, pero no se mantienen registros.
</t>
  </si>
  <si>
    <t xml:space="preserve">Es wird zwar eine lokale Stelle benachrichtigt, aber nicht US CBP.  Es sind Verfahren für die Untersuchung von Abweichungen, die Identifizierung von Auslieferungsfahrern und die Prüfung der Fracht vorhanden, aber es werden keine Aufzeichnungen geführt.
</t>
  </si>
  <si>
    <t>Facilities have fencing or barriers, but access points are not manned or perimeter barriers are not periodically inspected for damage.  Private vehicles are prohibited in cargo areas.  External access points (windows, gates, doors) are secured with locking devices.  No alarm or video surveillance systems are in use.</t>
  </si>
  <si>
    <t>Les installations sont dotées de clôtures ou de barrières, mais les points d'accès ne sont pas surveillés ou ne font pas périodiquement l'objet d'inspections.  Les véhicules privés sont interdits dans les zones de chargement de marchandises.  Les points d'accès externes (fenêtres, portes) sont équipés de dispositifs de verrouillage.  Aucun système d'alarme ou de vidéo surveillance n'est utilisé.</t>
  </si>
  <si>
    <t>A létesítménynek vannak kerítései vagy korlátai, de a hozzáférési pontokat nem ellenőrzik vagy nem vizsgálják rendszeresen a kerítések sérüléseit.  Magán gépjárművek léphetnek be a rakodási területekre.  A külső hozzáférési pontokat (ablakok, kapuk, ajtók) zárakkal biztosítják.  Nem hajszálnak riasztó- vagy videó-megfigyelő rendszereket.</t>
  </si>
  <si>
    <t>Las instalaciones tienen cercos o barreras, pero los puntos de acceso no tienen personal de control y no se revisan periódicamente en busca de daños.  Se prohíben los vehículos privados en las áreas de cargamento.  Los puntos de acceso externos (ventanas, entradas, puertas) se aseguran con dispositivos de cierre.  No Se utilizan sistemas de alarma o de vigilancia por video.</t>
  </si>
  <si>
    <t>Anlagen verfügen über Zäune oder Schranken, aber Zugänge werden nicht bewacht oder Schranken drumherum werden nicht regelmäßig auf Schäden untersucht.  Private Fahrzeuge sind in Ladebereichen verboten.  Externe Zugänge (Fenster, Tore, Türen) sind mit Verriegelungsvorrichtungen gesichert.  Es werden keine Alarm- oder Videoüberwachungssysteme eingesetzt.</t>
  </si>
  <si>
    <t>Visitors are signed in, but may not receive badges.  Inconsistent enforcement with material suppliers in loading areas. Perimeter has security fencing.</t>
  </si>
  <si>
    <t>Les visiteurs sont identifiés, mais ne reçoivent pas de badges.  Mise en application incohérente dans les zones de chargement de marchandises. Le périmètre est doté de clôtures de sécurité.</t>
  </si>
  <si>
    <t>A látogatókat regisztrálják, de lehet, hogy nem kapnak kitűzőt.  Nincs következetes gyakorlat a szállítókkal kapcsolatban a rakodási területeken. A területet biztonsági kerítés övezi.</t>
  </si>
  <si>
    <t>Los visitantes firman la entrada, pero pueden no recibir identificadores.  Existe una implementación incongruente con los proveedores de material en áreas de carga. El perímetro tiene un vallado de seguridad.</t>
  </si>
  <si>
    <t>Besucher werden eingetragen, aber erhalten nicht immer Anstecker.  Inkonsistente Durchsetzung bei Materiallieferanten in Ladebereichen. Es gibt rundherum einen Sicherheitszaun.</t>
  </si>
  <si>
    <t>When allowed by law, at the time of, or prior to, hiring background checks are performed but not consistently documented.  Security training is conducted but not documented.</t>
  </si>
  <si>
    <t>Sous réserve d'autorisation légale, au moment de l'embauche, des contrôles de formation sont réalisés mais sont documentés de façon incohérente.  Une formation à la sécurité est dispensée mais n'est pas documentée.</t>
  </si>
  <si>
    <t>Ha a törvény lehetővé teszi, a felvétel során vagy előtt háttérellenőrzést végeznek, de azt nem dokumentálják következetesen.  Biztonsági képzést tartanak, és azt nem dokumentálják.</t>
  </si>
  <si>
    <t>Cuando lo permite la ley, al momento de, o antes de contratar personal, se realizan verificaciones de antecedentes, pero no se documentan consistentemente.  Se realiza una capacitación de seguridad, pero no se documenta.</t>
  </si>
  <si>
    <t>Soweit gesetzlich zulässig, werden vor oder bei der Einstellung Hintergrundprüfungen durchgeführt, aber nicht konsequent dokumentiert.  Es wird eine Sicherheitsschulung abgehalten, aber nicht dokumentiert.</t>
  </si>
  <si>
    <t>Employees are made aware of the program, but formal training is not performed.  Process exists for offering incentives for active program participation, but no evidence of incentive distribution exists.</t>
  </si>
  <si>
    <t>Les employés sont sensibilisés au programme, mais aucun test formel n'est réalisé.  Un processus existe pour offrir des mesures incitatives moyennant la participation au programme, mais il n'existe pas de preuve de distribution de ces mesures incitatives.</t>
  </si>
  <si>
    <t>Az alkalmazottakat tájékoztatják a programról, de formális képzés nem történik.  Létezik folyamat ösztönzők kínálására a programban való aktív részvételért, de nincs bizonyíték arra, hogy az ösztönzőt kiosztják.</t>
  </si>
  <si>
    <t>Se informa a los empleados sobre el programa, pero no se realiza una capacitación formal.  Existen procesos para ofrecer incentivos por la participación activa en el programa, pero no hay evidencia de que la distribución de incentivos.</t>
  </si>
  <si>
    <t>Mitarbeiter werden auf das Programm hingewiesen, aber es findet keine formelle Schulung statt.  Es gibt einen Prozess, um Anreize für eine aktive Teilnahme am Programm anzubieten, aber es gibt keine Belege für eine Verteilung von Anreizen.</t>
  </si>
  <si>
    <t>Process in place to require periodic changes to computer system passwords, but enforcement is not evident.  IT system security refresher training is conducted but may not be documented.  Process in place to detect and address improper access, tampering, or altering of business data - with processes in place to address such abuse.</t>
  </si>
  <si>
    <t xml:space="preserve">Un processus a été mis en place pour demander périodiquement la modification des mots de passe système, mais sa mise en application n'est pas simple.  Une formation à la sécurité des systèmes informatiques est dispensée, mais elle n'est pas documentée.  Un processus a été mis en place pour détecter et gérer les accès non autorisés, les piratages, les modifications des données de l'entreprise, et des processus destinés à y faire face ont été élaborés. </t>
  </si>
  <si>
    <t>Folyamatot alkalmaznak, ami megköveteli a számítógépes rendszerjelszavak rendszeres módosítását, de a végrehajtás nem egyértelmű.  Rendszerbiztonsági frissítő képzést tartanak, de lehet, hogy azt nem dokumentálják.  Létezik folyamat a jogosulatlan hozzáférés, szabotázs vagy az üzleti adatok meghamisításának felismerésére és kezelésére - folyamatok vannak az ilyen visszaélések kezelésére.</t>
  </si>
  <si>
    <t>Se implementó un proceso para requerir cambios periódicos en contraseñas para acceder a los sistemas informáticos, pero su implementación no es evidente.  Se realiza una capacitación de actualización en seguridad de sistemas de TI, pero puede no documentarse.  Se implementó un proceso para detectar y abordar accesos indebidos, modificaciones o alteraciones de datos comerciales con procesos para abordar dichos abusos.</t>
  </si>
  <si>
    <t>Prozess eingerichtet, der regelmäßige Änderung von Passwörtern für Computersysteme verlangt, aber Durchsetzung nicht nachweisbar.  IT-Systemsicherheitsschulung wird abgehalten, aber nicht zwangsläufig dokumentiert.  Prozesse eingerichtet, um unbefugten Zugriff, Fälschung oder Änderung von Unternehmensdaten zu erkennen und gegen solchen Missbrauch vorzugehen.</t>
  </si>
  <si>
    <t>0 Points 
Nombre minime (ou absence totale) de processus documentés en place.</t>
  </si>
  <si>
    <t>There is no evidence of a Security Management System
Score at 0 if Unknown</t>
  </si>
  <si>
    <t>Rien n'indique qu'il existe un système de gestion de la sécurité - Note 0 si Inconnu</t>
  </si>
  <si>
    <t>Nincs bizonyíték Biztonság-kezelési Rendszerre
A pontszám 0, ha Ismeretlen</t>
  </si>
  <si>
    <t>No hay evidencia de un Sistema de Administración de Protección.
Indique un puntaje de 0 si se desconoce.</t>
  </si>
  <si>
    <t>Es gibt keine Belege für ein Sicherheitsmanagementsystem
Punktzahl 0, falls unbekannt</t>
  </si>
  <si>
    <t>No procedures exist or no container inspection is performed or documented.</t>
  </si>
  <si>
    <t>Aucune procédure n'existe ou aucune inspection de conteneur n'est réalisée ou documentée.</t>
  </si>
  <si>
    <t>Nincsenek eljárások, vagy a konténereket nem ellenőrzik vagy azt nem dokumentálják.</t>
  </si>
  <si>
    <t>No existen procedimientos o no se realizan o documentan inspecciones de los contenedores.</t>
  </si>
  <si>
    <t>Es sind keine Verfahren vorhanden oder es wird keine Containerinspektion durchgeführt oder dokumentiert.</t>
  </si>
  <si>
    <t>No procedures exist or those that exist are not followed.</t>
  </si>
  <si>
    <t>Aucune procédure n'existe ou si elles existent, elles ne sont pas suivies.</t>
  </si>
  <si>
    <t>Nincsenek eljárások, vagy a meglévőket nem követik.</t>
  </si>
  <si>
    <t>No existen procedimientos, o no se siguen aquellos que existen.</t>
  </si>
  <si>
    <t>Es sind keine Verfahren vorhanden oder sie werden nicht befolgt.</t>
  </si>
  <si>
    <t>External access points are not manned or inspected for damage.  Lighting in cargo areas is insufficent.  No alarm or surveillance systems exist.</t>
  </si>
  <si>
    <t>Les points d'accès externes ne sont pas surveillés ni inspectés pour vérifier l'absence de dommages.  L'éclairage des marchandises est insuffisant.  Aucun système d'alarme ou de surveillance n'existe.</t>
  </si>
  <si>
    <t>A külső hozzáférési pontokat nem ellenőrzik vagy nem vizsgálják azok sérülését.  A rakodási területek világítása nem megfelelő.  Nincs riasztó- vagy videó-megfigyelő rendszer.</t>
  </si>
  <si>
    <t>Los puntos de acceso externos no tienen personal de control o no se revisan en busca de daños.  La iluminación en las áreas de cargamento son insuficientes.  No existen sistemas de alarma o vigilancia.</t>
  </si>
  <si>
    <t>Externe Zugänge werden nicht bewacht oder auf Schäden untersucht.  Die Beleuchtung in Ladebereichen ist unzureichend.  Es sind keine Alarm- oder Videoüberwachungssysteme vorhanden.</t>
  </si>
  <si>
    <t>Visitors are not signed in, no controls of loading areas. No security fencing.  No IT security systems in place.</t>
  </si>
  <si>
    <t>Les visiteurs ne sont pas identifiés, aucun contrôle de la zone de chargement de marchandises. Absence de clôtures de sécurité.  Aucun système de sécurité informatique n'est en place.</t>
  </si>
  <si>
    <t>Los visitantes no firman la entrada, ni se realizan controles en las áreas de carga. No hay vallado de seguridad.  No se han implementado sistemas de seguridad de TI.</t>
  </si>
  <si>
    <t>Besucher werden nicht eingetragen, keine Kontrolle von Ladebereichen. Kein Sicherheitszaun.  Keine IT-Sicherheitssysteme vorhanden.</t>
  </si>
  <si>
    <t>No background checks are performed prior to hiring.  No security training is performed.</t>
  </si>
  <si>
    <t>Aucun contrôle de formation n'est effectué avant l'embauche.  Aucune formation à la sécurité n'est effectuée.</t>
  </si>
  <si>
    <t>A felvétel során vagy előtt nem végeznek háttérellenőrzést.  Nem tartanak biztonsági képzést.</t>
  </si>
  <si>
    <t>No se realizan verificaciones de antecedentes antes de contratar personal.  No se realiza capacitación de seguridad.</t>
  </si>
  <si>
    <t>Vor der Einstellung finden keine Hintergrundprüfungen statt.  Es findet keine Sicherheitsschulung statt.</t>
  </si>
  <si>
    <t>No training is performed or is not documented.  Incentives are not provided for active participation in the program.</t>
  </si>
  <si>
    <t>Aucune formation n'est réalisée, ou cette formation n'est pas documentée.  Aucune mesure incitative n'est proposée contre une participation active au programme.</t>
  </si>
  <si>
    <t>Nem tartanak képzést, vagy azt nem dokumentálják.  Nem kínálnak ösztönzőket a programban való aktív részvételért.</t>
  </si>
  <si>
    <t>No se realiza capacitación, o no se documenta.  No se proveen incentivos para la participación activa en el programa.</t>
  </si>
  <si>
    <t>Es findet keine Schulung statt oder sie wird nicht dokumentiert.  Für die aktive Teilnahme am Programm werden keine Anreize geliefert.</t>
  </si>
  <si>
    <t>IT system password changes are not required periodically or not enforced.  System security refresher training is not performed or not documented.</t>
  </si>
  <si>
    <t>Les changements de mot de passe de système informatique ne sont pas demandés périodiquement ou ne sont pas mis à exécution.  Une formation à la sécurité système n'est pas réalisée ou pas documentée.</t>
  </si>
  <si>
    <t>Los cambios de contraseñas del sistema de TI no se requieren periódicamente o no se implementan.  No se realiza o no se documenta una capacitación de actualización en seguridad de sistemas de TI.</t>
  </si>
  <si>
    <t>Regelmäßige Änderung des Passworts für das IT-System wird nicht verlangt oder nicht durchgesetzt.  Systemsicherheitsschulung wird nicht abgehalten oder nicht dokumentiert.</t>
  </si>
  <si>
    <t>Sociétés enregistrées ITAR uniquement: le fournisseur n'offre pas une sécurité adéquate pour tous les «systèmes d'information des sous-traitants couverts», tel que défini dans DFARS 252.204-7012 Protection des informations de défense couvertes et rapports d'incidents Cyber</t>
  </si>
  <si>
    <t>Solo empresas registradas en ITAR: el proveedor no proporciona la seguridad adecuada en todo el "Sistema de información del contratista cubierto", tal como se define dicho término en DFARS 252.204-7012 Protección de la información de defensa cubierta e informes de incidentes cibernéticos</t>
  </si>
  <si>
    <t>Nur ITAR-registrierte Unternehmen: Der Lieferant bietet keine ausreichende Sicherheit für das "Covered Contractor Information System", wie dieser Begriff in DFARS 252.204-7012 Schutz von Informationen zum abgedeckten Schutz und Cyber Incident Reporting definiert ist</t>
  </si>
  <si>
    <t>ITAR registered companies only: Supplier is not in full compliance with the entire DFARS 252.204-7012 requirements</t>
  </si>
  <si>
    <t>Sociétés enregistrées ITAR uniquement: le fournisseur ne se conforme pas entièrement aux exigences du DFARS 252.204-7012</t>
  </si>
  <si>
    <t>Csak ITAR regisztrált vállalatok: A beszállító nem teljes mértékben teljesíti a DFARS 252.204-7012 teljes követelményeit</t>
  </si>
  <si>
    <t>Compañías registradas ITAR solamente: el proveedor no está en total conformidad con los requisitos completos de DFARS 252.204-7012</t>
  </si>
  <si>
    <t>Nur ITAR-registrierte Unternehmen: Der Lieferant erfüllt nicht die gesamten Anforderungen von DFARS 252.204-7012</t>
  </si>
  <si>
    <t>ITAR registered companies only: Supplier is not in full compliance with the NIST SP 800-171 requirements as defined in DFARS 252.204-7012 [OCT 2016]</t>
  </si>
  <si>
    <t>Sociétés enregistrées ITAR uniquement: le fournisseur ne se conforme pas entièrement aux exigences NIST SP 800-171 définies dans DFARS 252.204-7012 [OCT 2016]</t>
  </si>
  <si>
    <t>Compañías registradas ITAR solamente: el proveedor no cumple con los requisitos del NIST SP 800-171 según se define en DFARS 252.204-7012 [OCT 2016]</t>
  </si>
  <si>
    <t>Nur bei ITAR registrierte Unternehmen: Der Lieferant erfüllt nicht vollständig die NIST SP 800-171-Anforderungen gemäß DFARS 252.204-7012 [OAT 2016]</t>
  </si>
  <si>
    <t>Quality</t>
  </si>
  <si>
    <t>Total</t>
  </si>
  <si>
    <t xml:space="preserve">1. Purchasing documents contain data clearly describing the product ordered including, where applicable:   The type, class, grade or other precise identification, and test examination, inspection and flowdown of customer requirements and any related instructions and requirements. Unless otherwise specified on the customer purchase order, the Seller shall require product conforming to the latest industry revision or the latest revision of the on file print or specification.                                        </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</si>
  <si>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</si>
  <si>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</si>
  <si>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</si>
  <si>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</si>
  <si>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</si>
  <si>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</si>
  <si>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</si>
  <si>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</si>
  <si>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</si>
  <si>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</si>
  <si>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</si>
  <si>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</si>
  <si>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</si>
  <si>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</si>
  <si>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</si>
  <si>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</si>
  <si>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</si>
  <si>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</si>
  <si>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</si>
  <si>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</si>
  <si>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</si>
  <si>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</si>
  <si>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</si>
  <si>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</si>
  <si>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</si>
  <si>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</si>
  <si>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</si>
  <si>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</si>
  <si>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</si>
  <si>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 xml:space="preserve">Note:  QUESTIONS F1-F5 ARE MANDATORY, A SCORE OF 0 WILL RESULT IF ANY ARE LEFT BLANK. If Public Company, please answer F2-F5 and enter the internet address for the company's financial information in one of the Notes sections below.  If Private or Government-owned Company, please answer all Financial questions.
</t>
  </si>
  <si>
    <t>F4</t>
  </si>
  <si>
    <t>Please complete ALL tabs:  Summary, Financial, Quality, Environment &amp; Safety and Security.</t>
  </si>
  <si>
    <t>Renseignez TOUS les onglets   Récapitulatif, Gestion financière, Qualité, Environnement &amp; Sécurité, Sécurité.</t>
  </si>
  <si>
    <t xml:space="preserve">Kérjük, töltse ki az ÖSSZES fület  Összegzés, Pénzügyi, Minőségügyi, Környezetvédelmi &amp; biztonsági és Biztonsági. </t>
  </si>
  <si>
    <t xml:space="preserve">Por favor, complete TODAS las pestañas  Resumen, Finanzas, Calidad, Medio ambiente y Seguridad  </t>
  </si>
  <si>
    <t xml:space="preserve">Bitte ALLE Blätter ausfüllen:  Zusammenfassung, Finanzen, Qualität, Umwelt &amp; Sicherheit und Sicherheit. </t>
  </si>
  <si>
    <t>STAAT</t>
  </si>
  <si>
    <t>JELÖLJE MEG AZ ERŐSSÉGEIT (SAJÁT ÉRTÉKELÉSE SZERINT)</t>
  </si>
  <si>
    <t>DATUM DES LETZTEN AUDITS</t>
  </si>
  <si>
    <t>AKTIONSPLAN FÄLLIG</t>
  </si>
  <si>
    <t>PORTEE DE L'AUDIT</t>
  </si>
  <si>
    <t>PRIMÄRES PRODUKT</t>
  </si>
  <si>
    <t>SEKUNDÄRES PRODUKT</t>
  </si>
  <si>
    <t xml:space="preserve">TERTIÄRES PRODUKT </t>
  </si>
  <si>
    <t xml:space="preserve">PRIMÄRES VERFAHREN </t>
  </si>
  <si>
    <t xml:space="preserve">SEKUNDÄRES VERFAHREN </t>
  </si>
  <si>
    <t xml:space="preserve">TERTIÄRES VERFAHREN </t>
  </si>
  <si>
    <t>Pénzügy</t>
  </si>
  <si>
    <t xml:space="preserve">Megjegyzés:  Nyilvános társaság esetén, kérem, válaszoljon az F2-F5-re, és adja meg az a társaság pénzügyi információit tartalmazó internet címet az egyik alábbi Megjegyzés rovatban.  Zártkörű állami tulajdonú vállalat esetén, kérjük, válaszoljon az összes pénzügyi kérdésre.
</t>
  </si>
  <si>
    <t xml:space="preserve">Anmerkung:  Falls es sich um eine Aktiengesellschaft handelt, beantworten Sie bitte F2-F5 und geben Sie die Webseite für die Finanzdaten des Unternehmens in einem der nachstehenden Anmerkungsfelder ein.  Falls es sich um eine GmbH, Personengesellschaft oder ein staatliches Unternehmen handelt, beantworten Sie bitte alle Finanzfragen.
</t>
  </si>
  <si>
    <t>Hamisítási kockázatcsökkentés</t>
  </si>
  <si>
    <t>Schulung für Operatoren und Inspektoren</t>
  </si>
  <si>
    <t>A beszállító dokumentált hamisítási kockázatcsökkentési eljárással rendelkezik, amely magában foglalja a nem elektronikus anyagokat is</t>
  </si>
  <si>
    <t>A szervezet biztosítja, hogy a megvásárolt termék megfelel a meghatározott beszerzési előírásoknak, és felelős a beszállítóktól vásárolt összes termék minőségéért, beleértve a megrendelő által kijelölt forrásokat. A beszállítók kiválasztására, értékelésére és újraértékelésére vonatkozó szempontokat vezettek be. A szervezet: 
a. nyilvántartást vezet a jóváhagyott beszállítókról, amely tartalmazza a jóváhagyás terjedelmét;
b. időről időre felülvizsgálja a beszállítói teljesítményt;
c. meghatározza azokat az intézkedéseket, amiket a követelményeknek nem megfelelő beszállítókkal kapcsolatban kell tenni;
d. ahol szükséges, biztosítja, hogy mind a szervezet, mind az összes beszállító alkalmazza a megrendelő által jóváhagyott különleges folyamatforrásokat;
e. biztosítja, hogy a szállító minőségügyi rendszerének jóváhagyásáért felelős funkció tudja tiltani bizonyos források használatát.</t>
  </si>
  <si>
    <t xml:space="preserve">A cég legalább havonta figyeli az alsóbb szinten levő szállítók legfontosabb folyamatainak (szállítás, készletforgás, stb.) teljesítményét, és igazolni tudja a megrendelői szállítási célok teljesítését, és a szállítási teljesítmény folyamatos javítását célzó terveket. </t>
  </si>
  <si>
    <t xml:space="preserve">Amennyiben a forgalmazó használ LCC beszállítókat, dokumentált jóváhagyási folyamat létezik, beleértve a szükséges helyszíni jóváhagyási ellenőrzéseket és rendszeresen ütemezett felügyeletet. A cég dokumentálja a bizonyítékokat az ilyen ellenőrzések után, valamint az audit során kért kapcsolódó korrekciós intézkedéseket. </t>
  </si>
  <si>
    <t>L'entreprise peut apporter la preuve des stratégies mises en place pour parvenir à une réduction des délais de livraison des équipements et des pièces.</t>
  </si>
  <si>
    <t xml:space="preserve">Ha alkalmazható, a szállító aktív és dokumentált képzési programmal rendelkezik a minőség-ellenőrök számára.  A személyzetnek el kell végeznie ezt a képzést a feladatai ellátásához.  Minden egyes alkalmazott képzési nyilvántartása könnyen elérhető kell legyen.  A munkavállalók nem végezhetnek olyan feladatokat, amelyekre nincsenek kiképezve.
</t>
  </si>
  <si>
    <t>A szervezet dokumentált eljárásokat hozott létre és tart fenn, amelyek biztosítják az előírt követelményeknek nem megfelelő terméket nem használják fel és nem telepítik.  A selejtezésre félretett terméket feltűnően és véglegesen megjelölik, vagy aktívan ellenőrzik, amíg fizikailag használhatatlanná teszik.</t>
  </si>
  <si>
    <t>A szervezet tervezett időközönként belső ellenőrzéseket tart, amiket hatékonyan hajt végre és folytat.  A belső ellenőrzési folyamat:     a) objektíven választja ki a vizsgálókat és a sajátjuktól eltérő munka ellenőrzését oszt ki rájuk.    b) megállapításait hivatalos helyesbítő intézkedésként közlik és időben lezárják.</t>
  </si>
  <si>
    <t>A szervezet intézkedéseket tesz a nem-megfelelések okának megszüntetésére, hogy megakadályozza azok megismétlődését. A helyesbítő intézkedések megfelelnek az észlelt rendellenességeknek. Dokumentált eljárást vezettek be az alábbiakhoz kapcsolódó követelmények meghatározására:    a) nem-megfelelések ellenőrzése (ideértve a vevői panaszokat is)    b) a nem-megfelelések okának meghatározása    c) a nem-megfelelések megismétlődésének megakadályozását biztosító intézkedések szükségességének értékelése    d) a szükséges intézkedés meghatározása és végrehajtása    e) a megtett intézkedések eredményeit tartalmazó nyilvántartás    f) a megtett helyesbítő intézkedések felülvizsgálata    g) a helyesbítő intézkedések szükségességének továbbítása az alsóbb szintű szállítóknak, ha azt állapítják meg, hogy az alsóbb szintű szállító felelős a kiváltó okért    h) a konkrét intézkedések időben történtek és/vagy hatékony helyesbítő intézkedések nem történtek</t>
  </si>
  <si>
    <t xml:space="preserve">A minőségirányítási rendszer teljesítményének egyik méréseként a szervezet figyelemmel kíséri a vásárlók igényeivel kapcsolatos információkat, hogy megállapítsa, hogy a szervezet megfelelt-e a vásárló elvárásoknak. Az ilyen információ megszerzésére és felhasználására vonatkozó módszereket bevezették és ezek igazolhatóak. </t>
  </si>
  <si>
    <t xml:space="preserve">Where traceability is a requirement, the organization controlled and recorded the unique identification of the product. The unique identification allows for all the products manufactured from the same batch of raw material or from the same manufacturing batch to be traced; For an assembly, the unique identification allows the identity of its components and those of the next higher assembly to be traced; </t>
  </si>
  <si>
    <t>Ahol a nyomon követhetőség követelmény, a szervezet ellenőrzi és nyilvántartja a termék egyedi azonosítóját. Az egyedi azonosító lehetővé teszi az ugyanabból az alapanyag-tételből vagy gyártási tételből származó valamennyi termék nyomon követését; Egy szerelvény esetén az egyedi azonosító lehetővé teszi az összetevők azonosítását, és a soron következő magasabb szintű szerelvény összetevőinek nyomon követését.</t>
  </si>
  <si>
    <t>Csak elektronikai beszállítók: A szállító hamisítás ellenes képzéseket tart, de a gyakoriság nincs meghatározva, vagy nem foglalkozik az új alkalmazottakkal kapcsolatos képzéssel.</t>
  </si>
  <si>
    <t>A beszállítói teljesítmény mérésére és felülvizsgálatára vonatkozó alapvető megközelítést meghatározták, de hiányzik a megfelelő részletességű dokumentáció. Kell lennie bizonyítéknak a szállító által – a fogyasztói panaszok alapján – vállalt intézkedésre.  Nem hatékony vagy következetlen megközelítés és/vagy a megrendelő által jóváhagyott folyamatforrások alkalmazásának vagy az ilyen követelmények beszállítók felé való továbbításának jelentős hiányára utaló bizonyíték. Javulás szükséges a nyilvántartások, a szervezet és/vagy a karbantartás szempontjából.</t>
  </si>
  <si>
    <t>La société surveille les performances de livraison pour les fournisseurs "sélectionnés" uniquement et / ou ne peut pas démontrer la réalisation des objectifs tels que définis par "tous" les fournisseurs. Les données ne suggèrent aucune amélioration constante.</t>
  </si>
  <si>
    <t>A társaság csak a "kiválasztott" Szállítók szállítási teljesítményét figyeli és / vagy nem tudja bizonyítani a "minden" Beszállító által kitűzött célok elérését. Az adatok nem utalnak következetes javulásra.</t>
  </si>
  <si>
    <t xml:space="preserve">Ha a forgalmazó LCC beszállítókat használ, dokumentált jóváhagyási eljárása létezik, de vagy nem igényel helyszíni ellenőrzési jóváhagyást vagy nem tartalmazza a rendszeresen ütemezett felügyeletet. A cégnek legalább 1 helyszíni ellenőrzése van dokumentálva az ehhez kapcsolódó kért korrekciós intézkedésekkel együtt. </t>
  </si>
  <si>
    <t>Wenn der Verteiler LCC-Lieferanten einsetzt, besteht ein dokumentierter Genehmigungsprozess, der entweder eine Vor-Ort-Genehmigungsprüfung erfordert oder nicht regelmäßig geplante Überwachungsaudits beinhaltet. Das Unternehmen hat dokumentiert, dass er mindestens 1 Vor-Ort-Audit durchgeführt hat, zusammen mit etwaigen Korrekturmaßnahmen, die während der Prüfung(en) angefordert wurden.</t>
  </si>
  <si>
    <t>A cég megérti az anyagokat és az alkatrészeket érintő átfutási idő fontosságát a Megrendelő szempontjából és rendszeresen figyelemmel is kíséri azokat.</t>
  </si>
  <si>
    <t>Die Organisation verfügt über ein dokumentiertes Verfahren, um sicherzustellen, dass Produkte, die die bestimmten Anforderungen nicht erfüllen, nicht unbeabsichtigt verwendet werden können, und es gibt Markierungen, aber sie könnten sichtbarer oder klarer sein.</t>
  </si>
  <si>
    <t>L'entreprise  prend les mesures nécessaires pour éradiquer la cause des non conformités, et une procédure documentée a été mise en œuvre pour définir les exigences applicables à la plupart des points suivants :    a) examen des non conformités (y compris des réclamations clients)    b) détermination des causes des non conformités       c) évaluation du besoin d'exécution de mesure corrective visant à garantir la non reproduction des non conformités   d) détermination et mise en œuvre des mesures nécessaires   e) enregistrement des résultats des actions entreprises    f) examen des actions correctives entreprises    g) diffusion des exigences d'actions correctives aux sous-traitants, lorsque ces derniers sont responsables de la cause première  h) actions spécifiques lorsque des actions correctives rapides et / ou efficaces ne sont pas réalisées</t>
  </si>
  <si>
    <t xml:space="preserve">98%-95% időben történt szállítás az elmúlt 12 hónapban
</t>
  </si>
  <si>
    <t>Purchasing documents contain most, but not all of the product ordering details such as type, class, grade or other precise identification, or test examination, inspection and/or flowdown of customer requirements.</t>
  </si>
  <si>
    <t>Les documents d'achat contiennent la plupart des informations relatives à la commande de produits, mais pas la totalité, telles que le type, la classe, le niveau ou une autre identification précise, ou un examen de test, une inspection et / ou un récapitulatif des besoins du client.</t>
  </si>
  <si>
    <t>A beszerzési dokumentumok a legtöbb termékrendelési részletet tartalmazzák, de nem az összeset, például a típus, osztály, fokozat vagy egyéb pontos azonosítását vagy tesztvizsgálatát, ellenőrzését és / vagy az ügyfél igényeinek áttekintését.</t>
  </si>
  <si>
    <t>Lieferant hat Business Continuity / Disaster Recovery Pläne, bestehend aus einigen, aber nicht allen der aufgeführten Elemente</t>
  </si>
  <si>
    <t>Nincs bizonyíték a hamisítási kockázatcsökkentési eljárásra</t>
  </si>
  <si>
    <t>Nur Elektroniklieferanten: Der Lieferant ist nicht lizenziert und verfügt über keinen Validierungsprozess zum Schutz vor gefälschten Materialien.</t>
  </si>
  <si>
    <t>Csak elektronikai beszállítók: Nincs bizonyíték a hamisítás elkerülési eljárásra vagy a munkahelyi instrukcióra, amely közvetlenül az OEM-k vagy OCM-k vagy az OEM által engedélyezett forgalmazóktól való vásárlást követeli meg</t>
  </si>
  <si>
    <t>Csak elektronikai beszállítók: Nincs bizonyíték a hamisítás elkerülési eljárásra vagy a munka-utasításokra, amely írásos jóváhagyást igényel az ügyféltől Brókerektől való vásárlás esetén, ideértve a hitelesítési teszteléssel és nyomon követhetőséggel kapcsolatos indoklást</t>
  </si>
  <si>
    <t>Csak elektronikai beszállítók: a beszállítói szerződési feltételek nem tartalmaznak olyan nyelvezetet, amely a csalárd / hamisított termékkel kapcsolatos kötelezettségeket és büntetéseket vonja maga után</t>
  </si>
  <si>
    <t>Csak elektronikai beszállítók: A szállítónak nincs hamisítás ellenes képzési programja.</t>
  </si>
  <si>
    <t>Csak elektronikai beszállítók: A beszállítónak nincsen eljárása a termék elavulásának felülvizsgálatára.</t>
  </si>
  <si>
    <t>Csak elektronikai beszállítók: A szállítónak nincs dokumentált hamisítás elkerülési politikája, amely teljes nyomonkövetési nyilvántartást követel az OCM vagy az engedélyezett OEM-forgalmazóktól.</t>
  </si>
  <si>
    <t>Nur Elektroniklieferanten: Der Lieferant verfügt über keine dokumentierte Richtlinie zur Fälschungsvermeidung, die vollständige Rückverfolgungsdatensätze für das OCM oder den autorisierten OEM-Händler erfordert.</t>
  </si>
  <si>
    <t>Nagyon korlátozott rendszer eljárási dokumentáció vagy bizonyíték, amely alátámasztaná a rendszeres és következetes megközelítést a beszállítói teljesítmény bármilyen időszakos felülvizsgálatára vagy az ilyen teljesítmény alapján megkívánt intézkedésekkel kapcsolatban.</t>
  </si>
  <si>
    <t>Sem beszállítók jóváhagyási audit se felügyeleti audit nem létezik.</t>
  </si>
  <si>
    <t>Il n'y a pas de contrôles en place pour la surveillance des délais de livraison des équipements et des materiaux</t>
  </si>
  <si>
    <t xml:space="preserve">A tanúsítási vizsgálati jelentéseket a vonatkozó utasítások szerint nem validálják, vagy a jelentéseket nem ellenőrzik készre, vagy nem ellenőrzik, hogy a jelentéseket megkapták-e. </t>
  </si>
  <si>
    <t>Der Lieferant verfügt über kein aktives oder dokumentiertes Schulungsprogramm für seine Mitarbeiter.</t>
  </si>
  <si>
    <t>L'entreprise ne dispose pas d'une procédure documentée permettant de garantir que les produits non conformes au cahier des charges sont gérés et mis au rebut, ou des procédures existent mais ne sont pas suivies ou les produits devant être mis au rebut ne sont pas marqués visiblement et en permanence.</t>
  </si>
  <si>
    <t>A szervezet nem rendelkezik a nem megfelelő anyag selejtezésére és kezelésére vonatkozó eljárással, vagy léteznek eljárások, de azokat nem követik, vagy a selejtezésre félretett termékeket nem szembetűnően és véglegesen jelölik.</t>
  </si>
  <si>
    <t>A szervezet nem követi figyelemmel a vevők véleményével kapcsolatos információkat, hogy teljesítették-e a vevői követelményeket.</t>
  </si>
  <si>
    <t>Aucune preuve de continuité du fournisseur / plans de reprise après sinistre.</t>
  </si>
  <si>
    <t>Nincs bizonyíték a beszállítói folytonosságra / katasztrófa-helyreállítási tervekre.</t>
  </si>
  <si>
    <t>Nachverfolgbarkeit wird mit den aktuellen Prozessen und Verfahren des Lieferanten nicht gut verwaltet.</t>
  </si>
  <si>
    <t>Társadalmi felelősségvállalás</t>
  </si>
  <si>
    <t>Társadalmi felelősségvállalási normák</t>
  </si>
  <si>
    <t>EPP</t>
  </si>
  <si>
    <t>Védőfelszerelés</t>
  </si>
  <si>
    <t>Levonások</t>
  </si>
  <si>
    <t>Azonosító</t>
  </si>
  <si>
    <t>Szakmunka</t>
  </si>
  <si>
    <t>Kényszerítés</t>
  </si>
  <si>
    <t>Installations</t>
  </si>
  <si>
    <t>Berendezések</t>
  </si>
  <si>
    <t>Syndicats</t>
  </si>
  <si>
    <t>Szakszervezetek</t>
  </si>
  <si>
    <t>Diszkrimináció</t>
  </si>
  <si>
    <t>Corruption</t>
  </si>
  <si>
    <t>5 pont
Minden folyamat dokumentálvaa, gyakorlatilag nincs folyamatmeghibásodási kockázat</t>
  </si>
  <si>
    <t>A Szállító rendelkezik egy társadalmi felelőssévállalási rendszerrel, amelyet egy harmadik fél regisztrált az SA8000-höz</t>
  </si>
  <si>
    <t>A SA8000 követelményeinek teljesítéséhez egy felső vezetői képviselőt neveztek ki.</t>
  </si>
  <si>
    <t>Ahol veszélyek maradnak a munkahelyi környezetben, a munkavállalóknak a szervezet saját költségén megfelelő személyi védőeszközöket kell biztosítani.</t>
  </si>
  <si>
    <t>Aucune personne engagée pour travailler à l'usine ou sur le site de travail ne doit être âgée de moins de 15 ans, à moins que l'âge minimum du travail ou de la scolarité obligatoire ne soit plus élevé selon la loi locale, auquel cas l'âge plus élevé stipulé s'applique dans cette localité.</t>
  </si>
  <si>
    <t>A gyárban vagy a munkaterületen dolgozó személyek nem lehetnek 15 év alattiak, kivéve, ha a munka vagy a kötelező iskolai végzés alsó korhatára a helyi törvények szerint magasabb, ebben az esetben az előírt magasabb életkor érvényes azon a helyen.</t>
  </si>
  <si>
    <t>Bármely 18 év alatti munkavállaló: a) éjjel nem dolgozhat (8 és 6 óra között); és b) nem lehet kitéve olyan munkahelyi helyzeteknek, amelyek veszélyesek vagy nem biztonságosak a fizikai és szellemi egészségükre.</t>
  </si>
  <si>
    <t>Kein Arbeitnehmer unter 18 Jahren darf (a) nachts arbeiten (zwischen 20 und 6 Uhr); und (b) Situationen am Arbeitsplatz ausgesetzt werden, die für seine körperliche und geistige Gesundheit gefährlich oder unsicher sind.</t>
  </si>
  <si>
    <t>Les employés semblent être présents volontairement (par exemple, pas un nombre inhabituel de gardes de sécurité présents dans et autour de l'établissement). Est-ce que les employés peuvent librement quitter l'établissement lorsqu'ils ne travaillent pas? (Par exemple, les portes ne sont pas verrouillées ou bloquées pour empêcher les employés de partir avant la fin du quart de travail). Aucune usine ou chantier n'utilise le travail forcé ou obligatoire (c'est-à-dire tout travail ou service qu'une personne n'a pas proposé de faire volontairement sous la menace d'une punition ou de représailles ou comme moyen de remboursement de sa dette).</t>
  </si>
  <si>
    <t>Úgy tűnik, hogy a munkavállalók önként jelentkeznek (például nem olyan szokatlan számú biztonsági őr, aki jelen van a létesítményben és a környéken). A kiléphetnek e a munkavállalók szabadon a létesítményből, ha nem dolgoznak? (például az ajtók nincsenek zárva vagy eltorlaszolva annak érdekében, hogy megakadályozzák az alkalmazottak eltávozását a műszak végén). Nincs gyárban vagy munkaterületen kényszermunka vagy kötelező munka (bármilyen munkát vagy szolgáltatást jelent, amelyet egy személy nem ajánlott fel önként, és amelyet büntetés vagy megtorlás fenyegetése alatt végeztek, vagy amelyet adósság visszafizetésének eszközeként igényelnek) .</t>
  </si>
  <si>
    <t>A munkavállalóknak joga van a munkahelyüket a munkaidő lejárta után elhagyni és ésszerű felmondási idővel felmondani a munkaviszonyukat.</t>
  </si>
  <si>
    <t>Die Arbeitnehmer haben das Recht, ihren Arbeitsplatz nach Beendigung ihres normalen Arbeitstages zu verlassen, und es steht ihnen frei, ihr Arbeitsverhältnis zu beenden, sofern sie Ihnen oder der Stelle, die sie beauftragt hat, eine angemessene Kündigung vorlegen.</t>
  </si>
  <si>
    <t>A munkavállalók béreinek és juttatásainak összetételét minden fizetési periódusban egyértelműen és rendszeresen írásban közölni kell a munkavállalókkal.</t>
  </si>
  <si>
    <t>Die Zusammensetzung der Löhne und Sozialleistungen der Arbeitnehmer muss für jeden Lohnzeitraum klar und regelmäßig schriftlich mitgeteilt werden.</t>
  </si>
  <si>
    <t>Teljes körűen be kell tartani és be kell tartani az alkalmazandó törvényeket, kollektív tárgyalási megállapodásokat (adott esetben) és az ipari szabványokat a munkaidő, a szünetek és a munkaszüneti napok tekintetében.</t>
  </si>
  <si>
    <t>Alle anwendbaren Gesetze, Tarifverträge (soweit anwendbar) und Branchenstandards für Arbeitszeiten, Pausen und Feiertage müssen vollständig eingehalten werden.</t>
  </si>
  <si>
    <t>A szokásos munkanapra járó béreknek, a túlórák nélkül, meg kell felelniük legalábbis a jogi minimumnak vagy az ágazati minimumnak, vagy a kollektív szerződéseknek (adott esetben).</t>
  </si>
  <si>
    <t>A felülvizsgált foglalkoztatási nyilvántartások a megengedett túlóránál vagy annál alacsonyabb szolgálati időket mutatnak. Ha az áttekintett foglalkoztatási nyilvántartások bármelyike a maximális megengedett túlórát meghaladó szolgálati órákat mutatta, kérjük, részletezze.</t>
  </si>
  <si>
    <t>Alle von Ihnen überprüften Beschäftigungsaufzeichnungen zeigen die Dienstzeiten unter den maximal zulässigen Überstunden. Wenn eine der von Ihnen überprüften Beschäftigungsaufzeichnungen zeigt, dass die Dienstzeiten über den maximal zulässigen Überstunden liegen, machen Sie bitte dazu weitere Angaben.</t>
  </si>
  <si>
    <t>A normál munkahetet - a túlórát nem számítva - a törvény határozza meg, de semmiképpen sem haladhatja meg a 48 órát.</t>
  </si>
  <si>
    <t>Die normale Arbeitswoche ohne Überstunden wird gesetzlich festgelegt, darf jedoch zu keinem Zeitpunkt 48 Stunden überschreiten.</t>
  </si>
  <si>
    <t>A dolgozóknak legalább egy pihenőnapot kell biztosítani minden hat egymást követő munkanap után.</t>
  </si>
  <si>
    <t>Az összes túlórát a nemzeti jogszabályok által meghatározott vagy a kollektív szerződés által meghatározott díjazással térítik meg. Ha az Ön által áttekintett foglalkoztatási nyilvántartások szerint a túlórázásért nem fizetik meg a szükséges túlórapénzt, kérjük, részletezze.</t>
  </si>
  <si>
    <t>Alle Überstunden werden zu einem Prämiensatz vergütet, der in den nationalen Rechtsvorschriften oder in einem Tarifvertrag festgelegt ist. Falls in einer der von Ihnen überprüften Beschäftigungsunterlagen festgestellt wurde, dass die für Überstunden erforderlichen Prämienlöhne nicht gezahlt wurden, machen Sie bitte dazu weitere Angaben.</t>
  </si>
  <si>
    <t>Az összes megvizsgált foglalkoztatási nyilvántartás megerősíti, hogy nincsenek túlzott levonások a bérekből. Sem Ön, sem munkaerőt biztosító szervezet semmilyen személynek fizetését, ellátásait, vagyonát vagy dokumentumait semmilyen részénél nem tarthatja vissza, hogy az ilyen személyt munkájának folytatására kényszerítse.</t>
  </si>
  <si>
    <t>A bérek kifizetésének nyilvántartása azt mutatja, hogy a munkavállalók folyamatosan kapják fizetésüket, vagy csak egy fizetési ciklust fizetnek késedelmesen.</t>
  </si>
  <si>
    <t>A munkavállalóknak fizetett összegek a bérszámfejtési nyilvántartás szerint megegyeznek a pénzforgalomra vonatkozó banki nyilvántartásokkal.</t>
  </si>
  <si>
    <t>Der an jeden Mitarbeiter bezahlte Betrag gemäß den Personalabrechnungsdatensätzen stimmt mit den Bankdaten für die Überweisung überein.</t>
  </si>
  <si>
    <t>A munkavégzés helyén rözített munkaórák számai egyeznek a bérszámfejtésben feljegyzett munkaórák számával.</t>
  </si>
  <si>
    <t>Arbeitsstunden, die in den Abrechnungssätzen deklariert wurden, stimmen mit der Arbeitszeittabelle für den Workshop überein.</t>
  </si>
  <si>
    <t>Nincsenek szakmunkás tanulók. Ha a beszállító szakmunkásokat alkalmaz, a foglalkoztatási nyilvántartások felülvizsgálata megerősítette, hogy 16 évesnél idősebbek és a fizetési dokumentáció (akár a munkáltató, akár az iskola által) megerősítette, hogy a tanulóknak legalább a minimálbért fizették.</t>
  </si>
  <si>
    <t>Semmilyen dolgozót nem lehet fenyegetés, erőszak, megtévesztés vagy egyéb kényszernek alávetni Ön vagy bármilyen munkaerő szolgáltató által.</t>
  </si>
  <si>
    <t>A dolgozók tiszta egészségügyi infrastruktúrával vannak ellátva, beleértve a WC-ket, az ivóvizet, az étkezések megfelelő helyiségeit és adott esetben beleértve az élelmiszer tárolására szolgáló egészségügyi berendezéseket is.</t>
  </si>
  <si>
    <t>Minden munkavállalónak joga van ahhoz, hogy a szakszervezetet alakítson, csatlakozzon és megszervezze az általuk választott szakszervezet (ek) et, és ezek nevében tárgyaljon a munkaadóval.</t>
  </si>
  <si>
    <t>Azokban az esetekben, amikor az egyesülési szabadsághoz és a kollektív tárgyaláshoz való jog a törvények szerint korlátozott, a munkavállalóknak lehetővé kell tenni képviselőik szabad megválasztását.</t>
  </si>
  <si>
    <t>A munkavállalókat nem érinthetik hátrányos megkülönböztetések a bérbeadás, a díjazás, a képzéshez való hozzáférés, az előléptetés, a felmondás vagy a nyugdíjba vonulás miatt faji, nemzeti vagy területi vagy társadalmi származás, kaszt, születés, vallás, fogyatékosság, nem, szexuális irányultság, családi kötelezettségek, családi állapot, szakszervezeti tagság, politikai vélemények, életkor vagy bármilyen más feltétel alapján, mely diszkriminációt eredményezhet.</t>
  </si>
  <si>
    <t>A munkavállalók nincsennek kitéve semmilyen fenyegető, visszaélő, kizsákmányoló vagy szexuális kényszerítő viselkedésnek a munkahelyen vagy a gyárban, és a munkahely más telephelyein, beleértve gesztusokat, a nyelvezet és fizikai érintkezést.</t>
  </si>
  <si>
    <t>Arbeitnehmer sind keinem bedrohlichen, missbräuchlichen, ausbeuterischen oder sexuell erzwingenden Verhalten am Arbeitsplatz oder in der Fabrik und allen von der Organisation zur Verfügung gestellten Wohnungen oder Eigenschaften ausgesetzt, einschließlich Gesten, Sprache und Körperkontakt.</t>
  </si>
  <si>
    <t>Minden munkavállalót méltósággal és tisztelettel kell kezelni, nem részesülhet testi fenyítés, szellemi vagy fizikai kényszerítés vagy személyi szóbeli visszaélés alkalmazásában. Nem szabad durva vagy embertelen bánásmódot engedélyezni.</t>
  </si>
  <si>
    <t>A beszállítónak van korrupcióellenes politikája, valamint a korrupt gyakorlatokkal szembeni eljárásai. A beszállító dokumentálja a munkavállalók ezekkel kapcsolatos képzéseit.</t>
  </si>
  <si>
    <t>Csak légi, űr és védelmi iparágak:
A beszállítónak meg kell felelni az üzleti etikának és a magatartási normáknak a szerződéses megfelelésről és a rosszhiszeműségek megelőzéséről. A beszállító értesítést küld, tudatosító és felfrissítő képzést folytat, integrálódik a belső és külső ellenőrzési folyamatokba, és minden szinten kommunikálja ezt a követelményt.</t>
  </si>
  <si>
    <t>3 pont
A legtöbb esetben dokumentált folyamatok csak alkalmanként járnak a folyamat meghibásodásának veszélyével.</t>
  </si>
  <si>
    <t>A beszállítónak van társadalmi elszámoltathatósági szabályzata, amely megfelel az SA8000-nek, de nincs benne regisztrálva.</t>
  </si>
  <si>
    <t>Van azonosított erőforrás, de nem hivatalosan képzett.</t>
  </si>
  <si>
    <t>Néhány gyári munkás visel védőeszközöket, de nem mindenki, van egy belső szabályzat, de nincs szigorúan érvényesítve. (megállapítás)</t>
  </si>
  <si>
    <t>0 pont
Minimális vagy nem dokumentált folyamatok.</t>
  </si>
  <si>
    <t>Nincs bizonyíték a társadalmi felelősségvállalási szabályzatra.
Pontszám 0-nál, ha ismeretlen</t>
  </si>
  <si>
    <t>Dolgozókat találtak a minimális munkaképes kor alatt.
Pontszám 0-nál, ha ismeretlen.</t>
  </si>
  <si>
    <t>A 18 évnél fiatalabb munkavállalókat éjszakai munkában találták és / vagy veszélyes vagy nem biztonságos helyzetben voltak.</t>
  </si>
  <si>
    <t>Arbeitnehmer unter 18 Jahren waren bei der Arbeit und/oder waren gefährlichen oder unsicheren Situationen ausgesetzt</t>
  </si>
  <si>
    <t>A munkavállalók akaratuk ellenére vannak jelen és / vagy nem tudnak szabadon kilépni a létesítményből, amikor nem dolgoznak.</t>
  </si>
  <si>
    <t>Die Mitarbeiter sind unfreiwillig anwesend und/oder können die Einrichtung nicht verlassen, wenn sie nicht arbeiten.</t>
  </si>
  <si>
    <t>A munkavállalók kötelesek maradni a munkahelyen, és / vagy nem tudják szabadon felmondani munkaviszonyukat, vagy nem kapnak megfelelő felmondási időt.</t>
  </si>
  <si>
    <t>Arbeiter müssen am Arbeitsplatz bleiben und es steht ihne nicht frei, das Arbeitsverhältnis mit oder ohne angemessene Frist zu kündigen</t>
  </si>
  <si>
    <t>Nincsen felelős forrás a környezeti, egészségügyi és biztonsági témában.
Pontszám 0-nál, ha ismeretlen.</t>
  </si>
  <si>
    <t>A munkavállalók egyike sem visel megfelelő védőfelszerelést és nincs bizonyíték jelzőtáblázásra vagy írásbeli eljárás létezésére.</t>
  </si>
  <si>
    <t>A bérek és juttatások nem egyértelműek</t>
  </si>
  <si>
    <t>Löhne und Leistungen werden den Arbeitnehmern nicht klar und regelmäßig schriftlich mitgeteilt</t>
  </si>
  <si>
    <t>Nincs bizonyíték arra, hogy az ágazati szabványokat követik a munkaórákra, munkaszünetekreszünetekre és ünnepnapokra vonatkozóan.</t>
  </si>
  <si>
    <t>Megállapították, hogy a dolgozók rendszeresen a megengedhető maximális megengedett munkaidőnél többet dolgoznak.
Pontszám 0-nál, ha ismeretlen.</t>
  </si>
  <si>
    <t>A normál munkahét, nem számolva a túlórát, meghaladja a 48 órát.</t>
  </si>
  <si>
    <t>Nincs bizonyíték a hat munkanap utáni pihenőnap betartására.</t>
  </si>
  <si>
    <t>Megállapításra került, hogy a munkavállalók folyamatosan dolgoznak munkaidőn túl nem kapnak túlóra pótlékot.
Pontszám 0-nál, ha ismeretlen</t>
  </si>
  <si>
    <t>Megállapításra került, hogy a munkavállalók béréből túlzott levonások történtek.
Pontszám 0-nál, ha ismeretlen</t>
  </si>
  <si>
    <t>"Megállapítást nyert, hogy a munkavállalók személyi iratait következetesen visszatartják az első felülvizsgálat után és / vagy" "letéteket" fizetnek a munkaviszony megkezdésekor
Pontszám 0, ha ismeretlen "</t>
  </si>
  <si>
    <t>Megállapítást nyert, hogy a fizetések nincsennek összhangban a bérszámfejtés és a bank között, vagy a kifizetések készpénzben történnek.
Pontszám 0-nál, ha ismeretlen</t>
  </si>
  <si>
    <t>Bei den Arbeitnehmern wurde festgestellt, dass sie ihre Personalausweise nach der ersten Überprüfung konsistent beibehalten konnten und / oder bei Beginn der Beschäftigung "Einzahlungen" leisten
Punkte bei 0 wenn Unbekannt</t>
  </si>
  <si>
    <t>Megállapítás szerint a dolgozók a legális korhatár alatt voltak.
Pontszám 0-nál, ha ismeretlen</t>
  </si>
  <si>
    <t>Megállapítás szerint a dolgozók kényszerítés a kizsákmányolás alatt állnak.</t>
  </si>
  <si>
    <t>Nincs tiszta egészségügyi infrastruktúra a dolgozók számára, vagy nincs hozzáférésük.</t>
  </si>
  <si>
    <t>Keine sauberen Sozialleistungen verfügbar oder kein sauberer Sozialzugang für Arbeitnehmer</t>
  </si>
  <si>
    <t>A munkavállalóknak nincs joga a szakszervezetek létrehozásához, az azokhoz való csatlakozásához és / vagy megszervezéséhez.</t>
  </si>
  <si>
    <t>Arbeitnehmer haben nicht das Recht, Gewerkschaften zu gründen, beizutreten und/oder zu organisieren</t>
  </si>
  <si>
    <t>A munkavállalóknak nincs joga képviselőik szabad megválasztására.</t>
  </si>
  <si>
    <t>Megjelent a diszkrimináció bizonyítéka.</t>
  </si>
  <si>
    <t>A visszaélésszerű magatartás bizonyítéka létezik.</t>
  </si>
  <si>
    <t>Kegyetlen és / vagy embertelen bánásmód bizonyítáka létezik.</t>
  </si>
  <si>
    <t>Nincs szabályzat vagy eljárás, és nincs bizonyíték a képzésre.</t>
  </si>
  <si>
    <t>Légi, űr és védelmi ipar esetében.
Nincsenek üzleti etika és a szerződéskötésre vonatkozó magatartási normák. Nincs felfrissítő képzés vagy integráció a belső ellenőrzési vagy auditálási folyamatokhoz, és nincs kommunikálva az alsó szintekre.</t>
  </si>
  <si>
    <t>Megjegyzés: Ha bebizonyosodik, hogy a munkavállalók az alsó korhatár alatt vannak, akkor abba kell hagyni az ellenőrzést és felvenni a kapcsolatot a szállítóért felelős beszerzési felelőssel.</t>
  </si>
  <si>
    <t>Hinweis:  Falls Mitarbeiter unter dem Mindestbeschäftigungsalter festgestellt werden, STELLEN Sie den Audit EIN und kontaktieren Sie die Beschaffungsleitung für diesen Lieferanten.</t>
  </si>
  <si>
    <t>Megjegyzés: Ha a munkavállalók 18 évesnél fiatalabbak és veszélyes helyzeteknek vannak kitéve, állítsa le az ellenőrzést, és vegye fel a kapcsolatot a szállítóért felelős beszerzési felelőssel.</t>
  </si>
  <si>
    <t>Hinweis: Wenn Arbeitnehmer unter 18 Jahre alt sind und nachts arbeiten und/oder gefährlichen oder unsicheren Situationen ausgesetzt waren, STELLEN Sie das Audit EIN und kontaktieren Sie die Beschaffungsleitung für diesen Lieferanten.</t>
  </si>
  <si>
    <t>Megjegyzés: Ha a dolgozók akaratuk ellenére vannak jelen és / vagy nem távozhatnak szabadon a telephelyről amikor nem dolgoznak, állítsa le az ellenőrzést, és vegye fel a kapcsolatot a szállítóért felelős beszerzési felelőssel.</t>
  </si>
  <si>
    <t>Hinweis: Wenn sich herausstellt, dass Arbeitnehmer unfreiwillig anwesend sind und/oder die Einrichtung nicht frei verlassen können, wenn sie nicht arbeiten, STELLEN Sie das Audit EIN und kontaktieren Sie die Beschaffungsleitung für diesen Lieferanten.</t>
  </si>
  <si>
    <t>Védőfelszerelések</t>
  </si>
  <si>
    <t xml:space="preserve">Simulacros de incendio  </t>
  </si>
  <si>
    <t xml:space="preserve">Probe-Feueralarme  </t>
  </si>
  <si>
    <t>Sistemas de alarma</t>
  </si>
  <si>
    <t>Alarmsysteme</t>
  </si>
  <si>
    <t xml:space="preserve"> Sistema de Administración ambiental </t>
  </si>
  <si>
    <t xml:space="preserve">Umweltmanagementsystem </t>
  </si>
  <si>
    <t xml:space="preserve">Permisos ambientales </t>
  </si>
  <si>
    <t xml:space="preserve">Umweltgenehmigungen </t>
  </si>
  <si>
    <t>Contaminación del agua subrerránea</t>
  </si>
  <si>
    <t>Grundwasserverschmutzung</t>
  </si>
  <si>
    <t>Multas gubernamentales</t>
  </si>
  <si>
    <t>Staatliche Bußgelder</t>
  </si>
  <si>
    <t>Tiene una persona empleada que ha recibido capacitación de seguridad y/o medio ambiente en o brindando soporte a la compañía/instalación.</t>
  </si>
  <si>
    <t>Es ist eine in Sicherheits- und/oder Umweltfragen geschulte Person beschäftigt oder unterstützt das Unternehmen/Werk.</t>
  </si>
  <si>
    <t>L'usine ou le lieu de travail doit constituer un environnement de travail sûr et sain et des mesures doivent être prises pour prévenir les accidents du travail ou les maladies professionnelles et minimiser ou éliminer la cause de tous les dangers pouvant entraîner des accidents du travail ou des maladies professionnelles.</t>
  </si>
  <si>
    <t>A gyárnak vagy a munkahelynek biztonságos és egészséges munkakörnyezetnek kell lennie, és lépéseket kell tenni a munkahelyi sérülések vagy betegségek megelőzésére, valamint minden olyan veszély minimalizálására vagy kiküszöbölésére, amely munkahelyi sérülést vagy betegséget okozhat.</t>
  </si>
  <si>
    <t>A (jelenlegi és tervezett) működéshez szükséges minden munkavédelmi engedély a létesítményben elérhető</t>
  </si>
  <si>
    <t>Todos los permisos de salud y seguridad requeridos para realizar operaciones (actuales o propuestas) en la instalación están disponibles.</t>
  </si>
  <si>
    <t>Alle für den Betrieb der Anlage (ob aktuell oder geplant) erforderlichen Gesundheits- und Sicherheitsgenehmigungen wurden eingeholt</t>
  </si>
  <si>
    <t xml:space="preserve">Minden helyi tűzoltósági engedély rendelkezésre áll.  (A vonatkozó tűzvédelmi követelményeket tartalmazhatja az építményi szabályzat vagy az általános építési vagy működési engedély).
</t>
  </si>
  <si>
    <t xml:space="preserve">Se han implementado todas las autorizaciones del código de incendios local.  (Los requisitos del código de incendios aplicables pueden estar contenidos en el código de construcción, la construcción general del edificio o el permiso de operación).
</t>
  </si>
  <si>
    <t xml:space="preserve">Alle lokalen brandschutzrechtlichen Genehmigungen sind vorhanden.  (Anwendbare Brandschutzvorschriften können in der Bauordnung oder einer allgemeinen Bau- oder Betriebserlaubnis enthalten sein.)
</t>
  </si>
  <si>
    <t>Volt a cégnél halálos baleset az elmúlt 5 évben? Ha volt a cégnél halálos baleset, kérjük, részletezze.</t>
  </si>
  <si>
    <t>Durante los últimos 5 años, ¿la compañía no ha sufrido ninguna fatalidad? Si la compañía ha sufrido una fatalidad, por favor brinde detalles.</t>
  </si>
  <si>
    <t>In den letzten 5 Jahren sind beim Unternehmen keine tödlichen Unfälle vorgekommen. Falls es bei dem Unternehmen einen tödlichen Unfall gegeben hat, machen Sie dazu bitte weitere Angaben.</t>
  </si>
  <si>
    <t>Az elmúlt 5 évben nem volt a cégnél súlyos sérülés. Súlyos sérülésnek minősül az, ami 24 óránál hosszabb kórházi kezelést igényel. Ha volt súlyos sérülés ebben az időszakban, kérjük, részletezze.</t>
  </si>
  <si>
    <t>Durante los últimos 5 años, la compañía no ha sufrido ninguna lesión grave. Una lesión grave es una que requiere hospitalización por más de 24 horas. Si ha tenido casos de lesiones serias en este período, por favor brinde detalles.</t>
  </si>
  <si>
    <t>In den letzten 5 Jahren sind beim Unternehmen keine schweren Verletzungen vorgekommen. Eine schwere Verletzung ist eine Verletzung, die einen Krankenhausaufenthalt von mehr als 24 Stunden erfordert. Falls Sie in diesem Zeitraum Fälle schwerer Verletzungen hatten, machen Sie dazu bitte weitere Angaben.</t>
  </si>
  <si>
    <t>L'établissement se trouve à plus de 100 mètres des écoles, des maisons de retraite, des garderies, des résidences spécialisées ou autre bâtiment sensible . Si l'installation est située à moins de 100 mètres d'une telle entité , veuillez fournir des détails .</t>
  </si>
  <si>
    <t>A létesítmény nem helyezkedik el legalább 100 méternél messzebb iskolától, szociális otthontól, napközitől, bentlakásos intézménytől vagy más érzékeny célú egységről. Ha a létesítmény ilyen egységtől számított 100 méteren található, kérjük, részletezze.</t>
  </si>
  <si>
    <t>La locación no está ubicada a por lo menos 100 metros de distancia de cualquier escuela, hogar de ancianos, guardería, residencia u otros usos sensibles.  Si la instalación está ubicada en un radio de 100 metros de una entidad de este tipo, por favor brinde detalles.</t>
  </si>
  <si>
    <t>Das Werk ist mindestens 100 Meter von Schulen, Pflegeheimen, Kinderkrippen, Wohngebieten oder anderen gefährdeten Gebäuden entfernt. Falls das Werk nicht mindestens 100 Meter von einem solchen Gebäude entfernt ist, machen Sie dazu bitte weitere Angaben.</t>
  </si>
  <si>
    <t>Lorsque des risques persistent sur le lieu de travail, les travailleurs doivent disposer d'un équipement de protection individuelle approprié aux frais de l'organisation.</t>
  </si>
  <si>
    <t>Ha a munkahelyi környezetben továbbra is veszélyek vannak, a munkavállalókat a szervezet saját költségén megfelelő személyi védőeszközökkel kell ellátni.  </t>
  </si>
  <si>
    <t>Tűzvédelmi gyakorlatot tartanak legalább évente és azt dokumentálják.</t>
  </si>
  <si>
    <t>Los simulacros de incendio se realizan y documentan al menos una vez al año.</t>
  </si>
  <si>
    <t>Probe-Feueralarme finden mindestens jährlich statt und werden dokumentiert.</t>
  </si>
  <si>
    <t>A vészriasztási rendszereket legalább félévente ellenőrzik és dokumentálják.</t>
  </si>
  <si>
    <t>Los sistemas de alarma de emergencia se prueban y documentan al menos cada seis meses.</t>
  </si>
  <si>
    <t>Notalarmsysteme werden mindestens alle sechs Monate getestet und dokumentiert.</t>
  </si>
  <si>
    <t>A szállító harmadik fél által az ISO14001 szerint regisztrált Biztonságos Üzemeltetési Rendszerrel rendelkezik.</t>
  </si>
  <si>
    <t>El proveedor tiene un Sistema de Administración ambiental registrado por un tercero conforme a ISO14001</t>
  </si>
  <si>
    <t>Der Lieferant verfügt über ein von einem Dritten nach ISO14001 registriertes Umweltmanagementsystem</t>
  </si>
  <si>
    <t>A (jelenlegi és tervezett) tevékenységek végzéséhez szükséges minden környezetvédelmi engedély a létesítményben rendelkezésre áll.</t>
  </si>
  <si>
    <t>Todos los permisos de ambientales requeridos para realizar operaciones (actuales o propuestas) en la instalación están disponibles.</t>
  </si>
  <si>
    <t>Alle für den Betrieb des Werks (ob aktuell oder geplant) erforderlichen Umweltgenehmigungen wurden eingeholt</t>
  </si>
  <si>
    <t>The site soils or groundwater free of chemical contamination. There has been any investigation of, or remediation of the soil or water at the facility. Include investigations by a government authority or other parties. [ Please provide details of corrective actions taken by the company or forced by the government.]</t>
  </si>
  <si>
    <t>Les sols ou les eaux souterraines du site sont exempts de contamination chimique. Il n'y a eu aucune enquête ou assainissement du sol ou de l'eau de l'installation. Inclure les enquêtes menées par une autorité gouvernementale ou par d'autres parties. [Veuillez fournir des détails sur les mesures correctives prises par l'entreprise ou imposées par le gouvernement.]</t>
  </si>
  <si>
    <t>A talaj vagy a talajvíz kémiai szennyeződéstől mentes. A létesítményben nem végeztek vizsgálatokat vagy talaj vagy víz rehabilitációját. Tartalmazza a kormányhatóság vagy más felek által végzett vizsgálatokat. [Kérjük, részletezze a vállalat által végrehajtott vagy a kormány által kényszerített korrekciós intézkedéseket.]</t>
  </si>
  <si>
    <t xml:space="preserve">Los suelos subterráneos o aguas subterráneas libres de contaminación química. Se ha realizado una investigación o rehabilitación de suelo o agua en la instalación (incluye investigaciones de una autoridad gubernamental u otras partes). </t>
  </si>
  <si>
    <t xml:space="preserve">Boden und Grundwasser des Standorts sind frei von chemischer Kontaminierung. Es hat eine Untersuchung oder Sanierung des Bodens oder Wassers an dem Standort gegeben (einschließlicher Untersuchungen von staatlichen Behörden und Dritten). </t>
  </si>
  <si>
    <t>Az elmúlt 5 évben a cég nem kapott bírságot vagy szabálysértési figyelmeztetést a kormányzati szervektől. Ha a cég kapott figyelmeztetést, kérjük, részletezze.</t>
  </si>
  <si>
    <t>Durante los últimos 5 años, la compañía ha estado libre de multas y avisos de violaciones por parte de las agencias del gobierno. Si la compañía ha recibido tales avisos, por favor brinde detalles.</t>
  </si>
  <si>
    <t>In den letzten 5 Jahren musste das Unternehmen keine Bußgelder an staatliche Behörden zahlen und hat von diesen keine Hinweise auf Verstöße erhalten. Falls das Unternehmen solche Hinweise erhalten hat, machen Sie dazu bitte weitere Angaben.</t>
  </si>
  <si>
    <t>Van azonosított erőforrás, de nem kapott hivatalos képzést.</t>
  </si>
  <si>
    <t>Hay un recurso identificado, pero no está capacitado formalmente.</t>
  </si>
  <si>
    <t>Es gibt eine zugewiesene Ressource, aber sie ist nicht formell ausgebildet.</t>
  </si>
  <si>
    <t>La licence commerciale globale est disponible, mais les permis individuels ne sont pas</t>
  </si>
  <si>
    <t>Általános üzleti működési engedélye van, de nincsenek egyedi engedélyek</t>
  </si>
  <si>
    <t>La Licencia comercial general está disponible, pero los permisos individuales no.</t>
  </si>
  <si>
    <t>Es ist eine allgemeine Unternehmensgenehmigung vorhanden, aber keine einzelnen Genehmigungen</t>
  </si>
  <si>
    <t>Certains travailleurs de l'usine portent EPP, mais pas tous et il y a une procédure interne qui ne sont pas strictement appliquées. (constatation)</t>
  </si>
  <si>
    <t>Tűzvédelmi gyakorlatot tartanak, de nem a kívánt gyakorisággal.</t>
  </si>
  <si>
    <t>Los simulacros de incendio se realizan, pero no en la frecuencia requerida.</t>
  </si>
  <si>
    <t>Probe-Feueralarme werden durchgeführt, aber nicht mit der erforderlichen Häufigkeit.</t>
  </si>
  <si>
    <t>A riasztórendszereket tesztelik, de nem a kívánt gyakorisággal.</t>
  </si>
  <si>
    <t>Los sistemas de alarma se prueban, pero no en la frecuencia requerida.</t>
  </si>
  <si>
    <t>Alarmsysteme werden getestet, aber nicht mit der erforderlichen Häufigkeit.</t>
  </si>
  <si>
    <t>A szállító rendelkezik Környezet-irányítási Rendszerrel, de azt nem regisztrálták az ISO14001 szerint.</t>
  </si>
  <si>
    <t>El proveedor tiene un Sistema de Administración Ambiental que cumple con los requisitos pero no está registrado con la norma  ISO14001</t>
  </si>
  <si>
    <t>Der Lieferant verfügt über ein Umweltmanagementsystem, das ISO14001 einhält, aber nicht dafür registriert ist</t>
  </si>
  <si>
    <t>Elszigetelt események történnek, de azokat azonnal korrigálják</t>
  </si>
  <si>
    <t>Se producen eventos aislados, pero se corrigen rápidamente.</t>
  </si>
  <si>
    <t>Einzelne Zwischenfälle, aber unverzüglich korrigiert</t>
  </si>
  <si>
    <t>Nincs bizonyíték Biztonságos Üzemeltetési Rendszerre
A pontszám 0, ha Ismeretlen</t>
  </si>
  <si>
    <t>No hay evidencia de un Sistema de Administración de Seguridad.
Indique un puntaje de 0 si se desconoce</t>
  </si>
  <si>
    <t>Nincs erőforrás, aki a környezetvédelemért és munkabiztonságért felel
A pontszám 0, ha nem ismert</t>
  </si>
  <si>
    <t xml:space="preserve">No hay recurso responsable de la seguridad y salud ambiental.
Indique un puntaje de 0 si se desconoce
</t>
  </si>
  <si>
    <t>Es gibt keine Ressource, die für Umwelt, Gesundheit und Sicherheit verantwortlich wäre
Punktzahl 0, falls unbekannt</t>
  </si>
  <si>
    <t>Az engedélyek nem állnak rendelkezésre átvizsgálásra
A pontszám 0, ha nem ismert</t>
  </si>
  <si>
    <t>Los permisos no están disponibles para su revisión.
Indique un puntaje de 0 si se desconoce.</t>
  </si>
  <si>
    <t>Genehmigungen können nicht geprüft werden
Punktzahl 0, falls unbekannt</t>
  </si>
  <si>
    <t>Ha legalább 1 halálos baleset volt az elmúlt 5 évben
A pontszám 0, ha nem ismert</t>
  </si>
  <si>
    <t>Se ha producido al menos 1 fatalidad en los últimos 5 años
Indique un puntaje de 0 si se desconoce</t>
  </si>
  <si>
    <t>Es gab in den letzten 5 Jahren mindestens 1 tödlichen Unfall
Punktzahl 0, falls unbekannt</t>
  </si>
  <si>
    <t>Legalább 1 súlyos sérülés volt az elmúlt 5 évben
A pontszám 0, ha nem ismert</t>
  </si>
  <si>
    <t>Se ha producido al menos 1 lesión grave en los últimos 5 años
Indique un puntaje de 0 si se desconoce</t>
  </si>
  <si>
    <t>Es gab in den letzten 5 Jahren mindestens 1 schwere Verletzung
Punktzahl 0, falls unbekannt</t>
  </si>
  <si>
    <t>A létesítmény iskolától, szociális otthontól, stb. 100 méteren belül található
A pontszám 0, ha nem ismert</t>
  </si>
  <si>
    <t>La instalación está ubicada en un radio de 100 metros alrededor de escuelas, hogares de ancianos, etc.
Indique un puntaje de 0 si se desconoce</t>
  </si>
  <si>
    <t>Das Werk ist weniger als 100 Meter von Schulen, Pflegeheimen usw. entfernt
Punktzahl 0, falls unbekannt</t>
  </si>
  <si>
    <t>Egyik munkás sem viselt megfelelő védőfelszerelést, illetve nem volt bizonyíték a megfelelő előírásról és aláírt oktatásról. (megállapítás)</t>
  </si>
  <si>
    <t>Tűzvédelmi gyakorlatot nem tartanak vagy azt nem dokumentálják. 
A pontszám 0, ha nem ismert.</t>
  </si>
  <si>
    <t>Los simulacros de incendio no se realizan ni se documentan. 
Indique un puntaje de 0 si se desconoce</t>
  </si>
  <si>
    <t>Brandschutzübungen werden nicht durchgeführt oder nicht dokumentiert. 
Punktzahl 0, falls unbekannt</t>
  </si>
  <si>
    <t xml:space="preserve">Nincsenek riasztórendszerek, vagy azokat nem tesztelik és nem dokumentálják. 
A pontszám 0, ha nem ismert.
</t>
  </si>
  <si>
    <t xml:space="preserve">Los sistemas de alarma no existen o no se prueba ni documentan. 
Indique un puntaje de 0 si se desconoce
</t>
  </si>
  <si>
    <t xml:space="preserve">Es sind keine Alarmsysteme vorhanden oder wie werden nicht getestet und nicht dokumentiert. 
Punktzahl 0, falls unbekannt
</t>
  </si>
  <si>
    <t>Nincs bizonyíték Környezet-irányítási Rendszerre
A pontszám 0, ha Ismeretlen</t>
  </si>
  <si>
    <t>No hay evidencia de un Sistema de Administración Ambiental. 
Indique un puntaje de 0 si se desconoce</t>
  </si>
  <si>
    <t>Es gibt keine Belege für ein Umweltmanagementsystem
Punktzahl 0, falls unbekannt</t>
  </si>
  <si>
    <t>Ismételt talajvízszennyezési eseményeket dokumentáltak.
A pontszám 0, ha nem ismert.</t>
  </si>
  <si>
    <t>Se han documentado eventos de contaminación de aguas subterráneas repetidos.
Indique un puntaje de 0 si se desconoce</t>
  </si>
  <si>
    <t>Wiederholte Grundwasserverschmutzungsfälle dokumentiert.
Punktzahl 0, falls unbekannt</t>
  </si>
  <si>
    <t>A helyi kormányzat ismételt bírságokat vetett ki.
A pontszám 0, ha nem ismert.</t>
  </si>
  <si>
    <t>Se han presentado multas repetidas gravadas por el gobierno local.
Indique un puntaje de 0 si se desconoce</t>
  </si>
  <si>
    <t>Die lokale Regierung hat wiederholt Bußgelder verhängt.
Punktzahl 0, falls unbekannt</t>
  </si>
  <si>
    <t>A konténereket védik a jogosulatlan személyek általi hozzáféréstől.  Írásbeli biztonsági eljárások vonatkoznak a konténerek berakodására, hogy megelőzzék a nem engedélyezett anyagok berakását.  A konténerek és pótkocsik dokumentált 7-pontos ellenőrzésen esnek át, ami meggyőződik pecsétek sértetlenségéről.  Az ISO PAS 17712-nek megfelelő magas biztonságú pecséteket alkalmaznak.  Kijelölt alkalmazottak kezelik a pecséteket.  Eljárások vannak érvényben a biztonság megsértésére és a következmények orvoslására vonatkozóan.</t>
  </si>
  <si>
    <t xml:space="preserve">A helyi hatóságot értesítik, de az US CBP-t nem.  Vannak eljárások az eltérések kivizsgálására, a sofőrök azonosítására és a rakomány ellenőrzésére, de nem vezetnek nyilvántartásokat.
</t>
  </si>
  <si>
    <t>A látogatókat nem regisztrálják, a rakodási területeket nem ellenőrzik. Nincs biztonsági kerítés.  Nincsenek informatikai biztonsági rendszerek.</t>
  </si>
  <si>
    <t>Nem követelik meg, vagy nem hajtják végre a számítógépes rendszerjelszavak rendszeres módosítását.  Rendszerbiztonsági frissítő képzést nem tartanak vagy azt nem dokumentálják.</t>
  </si>
  <si>
    <t>Csak ITAR regisztrált cégek: A szolgáltató nem biztosít megfelelő biztonságot az összes "lefedett vállalkozói információs rendszerre", ahogyan ezt a DFARS 252.204-7012 számú dokumentum meghatározza. A fedett védelmi információk és a Cyber incident Reporting</t>
  </si>
  <si>
    <t>Csak ITAR regisztrált vállalatok: A beszállító nem felel meg teljes mértékben a DFARS 252.204-7012 [OCT 2016] szabványban meghatározott NIST SP 800-171 követelményeknek</t>
  </si>
  <si>
    <t>D26</t>
  </si>
  <si>
    <t>APQP4Wind</t>
  </si>
  <si>
    <t>中國語文</t>
  </si>
  <si>
    <t>请完成所有表单：概要，财务，质量，环境与安全，营运以及安保. (Rev N)</t>
  </si>
  <si>
    <t>供应商自评 - 经销商</t>
  </si>
  <si>
    <t>供应商自评表</t>
  </si>
  <si>
    <t>填写日期</t>
  </si>
  <si>
    <t>供应联络信息</t>
  </si>
  <si>
    <t>供应商全名</t>
  </si>
  <si>
    <t>地址</t>
  </si>
  <si>
    <t>城市</t>
  </si>
  <si>
    <t>州</t>
  </si>
  <si>
    <t>邮政编码</t>
  </si>
  <si>
    <t>国家</t>
  </si>
  <si>
    <t>电话</t>
  </si>
  <si>
    <t>业务联系人</t>
  </si>
  <si>
    <t>邮箱</t>
  </si>
  <si>
    <t>质量联系人</t>
  </si>
  <si>
    <t>证书</t>
  </si>
  <si>
    <t>质量体系1</t>
  </si>
  <si>
    <t>质量体系2</t>
  </si>
  <si>
    <t xml:space="preserve"> 优势(自我评估)</t>
  </si>
  <si>
    <t>上次审核日期</t>
  </si>
  <si>
    <t>现场审核日期</t>
  </si>
  <si>
    <t>行动计划截止于</t>
  </si>
  <si>
    <t>审核参与人-供应商</t>
  </si>
  <si>
    <t>优势</t>
  </si>
  <si>
    <t>审核范围</t>
  </si>
  <si>
    <t>质量体系</t>
  </si>
  <si>
    <t>环境和安全</t>
  </si>
  <si>
    <t>安全保卫</t>
  </si>
  <si>
    <t>总分</t>
  </si>
  <si>
    <t>统计资料</t>
  </si>
  <si>
    <t>成立年份</t>
  </si>
  <si>
    <t>年营业额 (美金)</t>
  </si>
  <si>
    <t>出口比率%</t>
  </si>
  <si>
    <t xml:space="preserve"> 主要产品</t>
  </si>
  <si>
    <t xml:space="preserve"> 次要产品1</t>
  </si>
  <si>
    <t>次 要产品2</t>
  </si>
  <si>
    <t>主要制造能力</t>
  </si>
  <si>
    <t>次要制造能力1</t>
  </si>
  <si>
    <t>次要制造能力2</t>
  </si>
  <si>
    <t xml:space="preserve"> 填表人</t>
  </si>
  <si>
    <t>姓名</t>
  </si>
  <si>
    <t>环境体系</t>
  </si>
  <si>
    <t>安全体系</t>
  </si>
  <si>
    <t>劣势(自我评估)</t>
  </si>
  <si>
    <t>上次审核分数</t>
  </si>
  <si>
    <t>现场审核分数</t>
  </si>
  <si>
    <t>批准等级</t>
  </si>
  <si>
    <t>发现项</t>
  </si>
  <si>
    <t>供应商分类</t>
  </si>
  <si>
    <t>五金件&amp;紧固件</t>
  </si>
  <si>
    <t>加工&amp;组装</t>
  </si>
  <si>
    <t>电子电器&amp;仪表</t>
  </si>
  <si>
    <t>供应商名称</t>
  </si>
  <si>
    <t>财务</t>
  </si>
  <si>
    <t>打分标准</t>
  </si>
  <si>
    <t>上市公司</t>
  </si>
  <si>
    <t>经营历史</t>
  </si>
  <si>
    <t>业务范围</t>
  </si>
  <si>
    <t>对特定客户的依赖度</t>
  </si>
  <si>
    <t>注册资金变更</t>
  </si>
  <si>
    <t>负债比率</t>
  </si>
  <si>
    <t>平均毛利率趋势</t>
  </si>
  <si>
    <t>销售额趋势</t>
  </si>
  <si>
    <t>审计报告意见</t>
  </si>
  <si>
    <t>银行贷款拖欠行为</t>
  </si>
  <si>
    <t>现金流</t>
  </si>
  <si>
    <t>诉讼事项</t>
  </si>
  <si>
    <t>税务问题</t>
  </si>
  <si>
    <t>管理层稳定性</t>
  </si>
  <si>
    <t>(5分)
(财务健全)</t>
  </si>
  <si>
    <t>&gt; 5 年</t>
  </si>
  <si>
    <t>全球 / 多国业务</t>
  </si>
  <si>
    <t>销售额单一客户依赖度 &lt; 10%</t>
  </si>
  <si>
    <t>过去3年皆增长</t>
  </si>
  <si>
    <t>负债比 &lt; 50%</t>
  </si>
  <si>
    <t>连续3年均出具了无保留意见报告</t>
  </si>
  <si>
    <t>过去3年中没有逾期偿还的记录</t>
  </si>
  <si>
    <t>过去3年中现金流始终为正</t>
  </si>
  <si>
    <t>过去3年中未发生过诉讼事项</t>
  </si>
  <si>
    <t xml:space="preserve">
过去3年中未有过任何税务问题</t>
  </si>
  <si>
    <t>过去3年中公司高级管理层未发生人事变动</t>
  </si>
  <si>
    <t>(3分)
(财务中等)</t>
  </si>
  <si>
    <t>私人公司, 政府所有</t>
  </si>
  <si>
    <t>2-5 年</t>
  </si>
  <si>
    <t>国内业务</t>
  </si>
  <si>
    <t>销售额单一客户依赖度在 10 － 20%</t>
  </si>
  <si>
    <t>过去3年中没有变化</t>
  </si>
  <si>
    <t>负债比 50-80%</t>
  </si>
  <si>
    <t>连续3年均出具了无保留意见报告，但含有对重大不利事项的说明段</t>
  </si>
  <si>
    <t>过去3年中存在轻微逾期偿还的记录</t>
  </si>
  <si>
    <t>过去3年中存在现金流为负的情况，但金额不大 (剔除重大资本性支出项目的影响）</t>
  </si>
  <si>
    <t>过去3年中发生过对公司造成少量财务损失的诉讼事项</t>
  </si>
  <si>
    <t xml:space="preserve">
过去3年中与当地税务机关发生过税务争议事项，但金额不大</t>
  </si>
  <si>
    <t xml:space="preserve">
过去3年中公司高级管理层发生过一些人事变动</t>
  </si>
  <si>
    <t>(0 分)
(财务不健全)</t>
  </si>
  <si>
    <t>&lt; 2 年</t>
  </si>
  <si>
    <t>本地业务</t>
  </si>
  <si>
    <t>销售额单一客户依赖度 &gt; 20%</t>
  </si>
  <si>
    <t>过去3年呈下滑趋势</t>
  </si>
  <si>
    <t>负债比 &gt; 80%</t>
  </si>
  <si>
    <t>3年中出具过有保留意见报告或无法发表审计意见的报告</t>
  </si>
  <si>
    <t>过去3年中存在重大逾期偿还的记录</t>
  </si>
  <si>
    <t>过去3年中存在现金流为负的情况，且金额巨大 (剔除重大资本性支出项目的影响）</t>
  </si>
  <si>
    <t>过去3年中发生过对公司造成重大损失的诉讼事项</t>
  </si>
  <si>
    <t>过去3年中与当地税务机关发生过重大税务争议事项</t>
  </si>
  <si>
    <t xml:space="preserve">
过去3年中公司高级管理层发生过重大的人事变动</t>
  </si>
  <si>
    <t>备注</t>
  </si>
  <si>
    <t xml:space="preserve">
注意：问题F1-F5为必答题，否则任一留白会使总分为0。上市公司请回答 F2-F5， 在其中一项备注栏填入公司财务信息披露的网址。若是私人公司或政府所有公司，请回答所有财务方面的问题。</t>
  </si>
  <si>
    <t xml:space="preserve">  注意：财务表单中的负债比例定义为“法定债务总额/现金总额”</t>
  </si>
  <si>
    <t>供应商自评得分</t>
  </si>
  <si>
    <t xml:space="preserve"> 供应商名称</t>
  </si>
  <si>
    <t xml:space="preserve"> 质量体系</t>
  </si>
  <si>
    <t>质量管理体系</t>
  </si>
  <si>
    <t>降低假冒伪劣品的风险</t>
  </si>
  <si>
    <t>采购流程</t>
  </si>
  <si>
    <t>次级供应商管理</t>
  </si>
  <si>
    <t>缩短交期</t>
  </si>
  <si>
    <t>记录控制</t>
  </si>
  <si>
    <t>检验记录</t>
  </si>
  <si>
    <t>产品的批准</t>
  </si>
  <si>
    <t>作业/检验人员培训</t>
  </si>
  <si>
    <t>不合格品管控</t>
  </si>
  <si>
    <t>内部审核</t>
  </si>
  <si>
    <t>纠正和预防措施</t>
  </si>
  <si>
    <t>客户满意度</t>
  </si>
  <si>
    <t>交付合格率</t>
  </si>
  <si>
    <t>采购信息</t>
  </si>
  <si>
    <t>灾难恢复计划</t>
  </si>
  <si>
    <t>识别与追溯</t>
  </si>
  <si>
    <t>5分
所有书面的流程均具备，过程没有风险</t>
  </si>
  <si>
    <t>供应商取得第三方的ISO9001的证书</t>
  </si>
  <si>
    <t>供应商有书面的假冒伪劣风险缓解流程，其中还包括非电子材料。</t>
  </si>
  <si>
    <t>公司确保采购的产品满足采购要求并对所有产品的质量负责，包括从客户指定的供应商处采购的产品。供应商选择，评估和再评估的标准已经明确定义。公司应该：
A，保存合格供应商名录，包括供应商供货范围
B，定期评审供应商表现
C，定义未达到公司要求的供应商要采取的改善措施
D，在有要求的情况下，确保公司和供应商均使用客户批准的特殊工序的工厂
E，确保负责批准供应商的职能部门可以不批准供应商</t>
  </si>
  <si>
    <t>公司对次级供应商的关键过程（交货，库存量等）进行监控及评估，至少每个月进行一次。而且能够证明不仅达到客户的交货目标而且有持续改善交货表现的行动计划。</t>
  </si>
  <si>
    <t>当经销商使用低成本国家的供应商时，有书面的审批流程，包括要求现场审核和定期监督审核。 公司有此类审核以及审核期间所提出的相关纠正措施的书面证据。</t>
  </si>
  <si>
    <t>公司有证据显示对缩短原材料及产品的交期有各种针对性策略。</t>
  </si>
  <si>
    <t>公司建立并维护记录以证明符合质量要求且质量管理系统有效运行；记录是清晰的，易于辨识及获取；已建立文件程序明确针对记录的辨识，保存，保护，获取，留存期限及处置所必需的管控。</t>
  </si>
  <si>
    <t>公司保存及管控检验文档，包括"接受/拒收的标准“与"检验结果记录"。 公司确保接收料件经过检验合格或验证符合规格要求后才被使用。</t>
  </si>
  <si>
    <t>当出厂测试报告被用作接受物料的依据时，公司要确保此报告中的数据根据适用的检验规范是可接受的。公司也需确保完成检验报告或者所需报告已经接收并确认合格。</t>
  </si>
  <si>
    <t>如果适用，厂商要有有效的文件形式的品质检验人员的培训程序。员工需要完成相关培训后才可以执行其工作职责。 每个员工的培训记录可随时提供。 员工不可以执行位经过培训的工作。</t>
  </si>
  <si>
    <t>公司已建立并维护程序文件确保防止不符合规范要求的产品被误用或误装。 报废产品被明显永久性的标记，或积极管控，直至实物无法再使用。</t>
  </si>
  <si>
    <t>公司依照计划间隔有效地执行及保持内部审核。内部审核：1）客观选择内审员且分配与其自身职责不同的稽核工作；2）稽核缺失有正式的矫正措施处置并且及时关闭。</t>
  </si>
  <si>
    <t xml:space="preserve">公司采取措施以消除不合格原因并防止再次发生，针对不合格的纠正措施恰当。程序文件已经建立并定义下列要求：
A，检讨不合格（包括客户投诉)
B,  确定不合格原因
C，评估采取措施的必要性确保不合格不再重复发生
D，确定并落实需要采取的措施
E，记录采取措施后的结果
F，评估纠正措施的有效性
G，如确定次级供应商负责根本原因，整改措施的要求必须要传递给次级供应商。
H，当措施没有效果或者措施没有及时落实，需重新制定相应措施。 </t>
  </si>
  <si>
    <t>作为质量管理体系运行效果的一种衡量方式，公司监测客户对公司是否满足客户要求的相关意见。信息的收集和使用方法已经确定并证实有效。</t>
  </si>
  <si>
    <t>过年一年的交货合格率为 98%-100%</t>
  </si>
  <si>
    <t xml:space="preserve">采购文件包含了所购买产品的清晰描述，适用时包含：类型，类别，级别或者其他精确的名称，以及测试要求，检验要求，转达客户要求和与之相关的的指示及要求。除非客户订单上另有规定，卖方应要求产品符合工业标准的最新版本或者符合图纸或规范上的工业标准的最新版本。                    </t>
  </si>
  <si>
    <t>供应商有业务连续性/灾难恢复计划，包括以下要素：
1.潜在威胁分析
2.划分的责任区域和复原领导小组
3.最新的紧急联系方式
4.重要数据的异地备份
5.备用电源和基本设备/服务
6.备用沟通策略
7.备选运营地点
8.恢复阶段</t>
  </si>
  <si>
    <t>有追溯要求的，公司都管控与记录了产品独特的标识。此独特标识可追溯用同批次原材料或者经由同样的制造批次生产的产品。对于一个装配件，此独特的标识可追溯其零部件及其后续装配。</t>
  </si>
  <si>
    <t>3分 
大部分的文件具备，过程中偶然存在风险</t>
  </si>
  <si>
    <t>供应商具有质量管理体系，但没有第三方的ISO9001证书</t>
  </si>
  <si>
    <t>仅限电子供应商：
供应商制定了假冒培训计划，但是频次未定义或未涉及新员工的相关培训。</t>
  </si>
  <si>
    <t>供应商表现的测量和评估基本方法已经定义，但是文件不够详细。基于客户投诉，供应商应该有证据显示已经采取措施进行了整改。没有有效或一致的方法来确保使用客户批准的工序供应商并将此要求传递给供应商，或者有证据证明在这方面出现重大失误。记录的整理和维护方面需要加强。</t>
  </si>
  <si>
    <t>公司仅监测选定供应商的交货表现并且/或无法证明是否达到交货目标因为目标是为所有供应商的表现制定的。数据并未显示持续改善。</t>
  </si>
  <si>
    <t>当经销商使用低成本国家供应商时，会有书面的审批流程，但要么不要求现场审核，要么不包括定期的监督审核。 该公司已经记录了进行至少1次现场审核的证据，以及在所述审核期间要求的任何相关纠正措施。</t>
  </si>
  <si>
    <t>公司了解原材料及产品交期对客户的重要性并定期监测。</t>
  </si>
  <si>
    <t>记录已被建立并维护，但是不清晰，不易于辨识及获取；有程序文件针对记录的辨识，保存，保护，获取，留存期限及处置定义管控需要。但是记录不易获取。</t>
  </si>
  <si>
    <t>公司已建立并维护程序文件确保防止不符合规范要求的产品被误用。 有标记，但是标记不够明显、清楚。</t>
  </si>
  <si>
    <t>公司依照计划间隔审核,但是总是由外部稽核团队而不是内部审核团队执行。或者不是所有稽核发现项有正式的矫正措施处置。或者有正式的矫正措施处置，但是没有及时关闭。</t>
  </si>
  <si>
    <t xml:space="preserve">公司采取措施以消除不合格原因，程序文件已经建立并定义其中大部分要求但不是所有：
A，检讨不合格（包括客户投诉)
B,  确定不合格原因
C，评估采取措施的必要性确保不合格不再重复发生
D，确定并落实需要采取的措施
E，记录采取措施后的结果
F，评估纠正措施的有效性
G，如确定次级供应商负责根本原因，整改措施的要求必须要传递给次级供应商。
H，当措施没有效果或者措施没有及时落实，需重新制定相应措施。 </t>
  </si>
  <si>
    <t>过去一年交货合格率为 95%-98%</t>
  </si>
  <si>
    <t>采购文件包含大多数但是不是所有订购细节，譬如：类型，类别，级别或者其他精确的名称，以及测试要求，检验要求，和/或转达客户需求。</t>
  </si>
  <si>
    <t>供应商具有业务连续性/灾难恢复计划，其中包括一些但不是全部列出的元素</t>
  </si>
  <si>
    <t>0分
很少或没有具备书面的文件</t>
  </si>
  <si>
    <t>没有质量管理体系，如不确定，请打“0”分。</t>
  </si>
  <si>
    <t>沒有證據證明存在假冒風險緩解流程</t>
  </si>
  <si>
    <t>僅限電子供應商: 供應商沒有獲得許可，也沒有驗證流程來防止仿冒材料。</t>
  </si>
  <si>
    <t>僅限電子供應商: 沒有證據顯示有要求直接從OEM，OCM或OEM授權分銷商處購買的防止假冒材料的程序或工作指引。</t>
  </si>
  <si>
    <t>僅限電子供應商: 沒有證據表明供應商具有防止假冒材料的程序或工作指引，要求從中间商處採購必须经过客戶書面批准，说明理由并提供真伪驗證測試报告和可追溯性说明。</t>
  </si>
  <si>
    <t>僅限電子供應商: 供應商採購條款和條件未包含对提供欺詐/假冒產品进行追责和處罰的用語</t>
  </si>
  <si>
    <t>僅限電子供應商: 供應商沒有製定假冒培訓計劃。</t>
  </si>
  <si>
    <t>僅限電子供應商: 供應商沒有產品過時評估流程。</t>
  </si>
  <si>
    <t>僅限電子供應商: 供應商沒有書面的防止假冒政策，要求提供可追溯到OCM或授權的OEM分銷商的完整的追溯性記錄。</t>
  </si>
  <si>
    <t>有限的系统文件或证据来证明定期评审供应商表现或者根据供应商表现采取改善措施的方法具有系统性和一惯性。</t>
  </si>
  <si>
    <t>无定期监控供应商成绩，且无法证明持续满足目标。</t>
  </si>
  <si>
    <t>供应商审核和供应商监督审核都不存在。</t>
  </si>
  <si>
    <t>对原材料及产品的交期无监测、无管控。</t>
  </si>
  <si>
    <t>证明质量管理系统有效运行的记录未建立或者未维护； 未建立程序文件针对记录的辨识，保存，保护，获取，留存期限及处置定义管控需要。</t>
  </si>
  <si>
    <t>公司没有保存及管控检验文档或者接收的料件未经过检验合格或验证符合规格要求就被使用。</t>
  </si>
  <si>
    <t>没有按照适用的检验规范核实合格证明测试报告或者测试报告不完整，或者收到报告后未经核实。</t>
  </si>
  <si>
    <t>供应商没有现行的书面的员工培训计划。</t>
  </si>
  <si>
    <t>公司没有建立不合格产品的处置与管理程序，或者有相关程序但是没遵照执行，或者已判定为报废品的产品没有被明显地永久性地标记。</t>
  </si>
  <si>
    <t>除了第三方认证要求的稽核外，没有内部稽核执行。</t>
  </si>
  <si>
    <t>公司未采取行动解决和消除不合格或者没有书面的程序明确不合格品的管理和要求。</t>
  </si>
  <si>
    <t>公司没有监测客户对公司是否满足客户要求的相关意见。</t>
  </si>
  <si>
    <t>过去一年的交货合格率&lt;95%
如果不清楚具体细节， 请打“0”分</t>
  </si>
  <si>
    <t>采购文件不存在或者采购文件未包含清楚描述所订购的产品的数据资料。</t>
  </si>
  <si>
    <t>没有供应商连续性/灾难恢复计划的证据</t>
  </si>
  <si>
    <t>厂商现行的作业过程与程序未能对产品追溯性进行较好的管控。</t>
  </si>
  <si>
    <t>社会责任</t>
  </si>
  <si>
    <t>社会责任标准</t>
  </si>
  <si>
    <t>安全管理</t>
  </si>
  <si>
    <t>童工</t>
  </si>
  <si>
    <t>自愿工作</t>
  </si>
  <si>
    <t>报酬</t>
  </si>
  <si>
    <t>工作时间</t>
  </si>
  <si>
    <t>最低工资</t>
  </si>
  <si>
    <t>加班</t>
  </si>
  <si>
    <t>加班薪水</t>
  </si>
  <si>
    <t>克扣</t>
  </si>
  <si>
    <t>及时支付</t>
  </si>
  <si>
    <t>身份证</t>
  </si>
  <si>
    <t>银行查证</t>
  </si>
  <si>
    <t>申报工时</t>
  </si>
  <si>
    <t>实习生雇佣</t>
  </si>
  <si>
    <t>强制劳动</t>
  </si>
  <si>
    <t>设施</t>
  </si>
  <si>
    <t>工会</t>
  </si>
  <si>
    <t>歧视</t>
  </si>
  <si>
    <t>惩戒措施</t>
  </si>
  <si>
    <t>贿赂与腐败</t>
  </si>
  <si>
    <t>不法行为，欺诈和伪造</t>
  </si>
  <si>
    <t>供应商经过SA8000社会责任标准第三方认证</t>
  </si>
  <si>
    <t>有指定高层管理代表负责确保工作环境满足SA8000的要求。</t>
  </si>
  <si>
    <t>凡工作环境存在危险，公司应当为工人免费提供合适的个人劳保用品。</t>
  </si>
  <si>
    <t>工厂无15岁以下的工人，除非当地的最低法定工作年龄或义务教育最高法定年龄高于15岁。这种情况下，当地规定的较高年龄适用。</t>
  </si>
  <si>
    <t>18岁以下员工不得安排夜班（晚8点-早6点）并且不得从事有损于大脑和身体健康的危险工作。</t>
  </si>
  <si>
    <t xml:space="preserve">雇员看上去自由地在工作现场（如在工作区域内或周围没有非正常数量的安全警卫存在）。员工在不工作时可以自由离开工作区域（例如，在每个班次结束前大门没有上锁或被阻塞，以阻止员工离开）。雇员不会以一种惩罚，报复或还债的形式被强制工作。 </t>
  </si>
  <si>
    <t>工人完成工作后有权利离开工作场所并在合理通知情况下自由地与本公司或外派雇主解除雇佣关系。</t>
  </si>
  <si>
    <t>工人的工资和福利构成应当规定清楚并在发工资时书面告知工人。</t>
  </si>
  <si>
    <t>应当遵守所有适用法律，集体协商合同（如适用）以及工业标准中有关工作时间，中间休息以及公共假期的规定。</t>
  </si>
  <si>
    <t>正常工作周的薪水不包含加班工资，至少要符合法定最低工资或者行业最低标准，有集体协商合同的按合同。</t>
  </si>
  <si>
    <t>审核过的雇佣记录显示工作时长未超过法定最大加班工作时间。若有任何记录超过最大加班工时，请描述。</t>
  </si>
  <si>
    <t>正常的工作周（不包括加班）应当根据法律规定，但在任何情况下一周不得超过48小时。</t>
  </si>
  <si>
    <t>连续工作6日，必须休息1天。</t>
  </si>
  <si>
    <t>公司应按法定要求或者集体协商合同向员工支付加班工资。根据你所审核的记录，如存在不能按规定的报酬支付的情况，请描述。</t>
  </si>
  <si>
    <t>根据你所审核的纪录，确认公司无克扣工人工资现象。雇主或外派雇主无扣留工人薪水，福利，财物和文件以强迫工人工作的现象。</t>
  </si>
  <si>
    <t>根据你所审核的记录，按时支付工资或者逾期支付不超过一个支付周期。</t>
  </si>
  <si>
    <t>不得要求工人在入职时提供身份证原件或押金。</t>
  </si>
  <si>
    <t>工资表上的数目与银行转帐记录相符。</t>
  </si>
  <si>
    <t>工资表上的工时记录与车间工时表上的记录相符。</t>
  </si>
  <si>
    <t>未使用实习生。若使用实习生，雇佣记录证实这些实习生的年龄均大于16岁。雇主或学校的支付文件证实实习生的工资符合最低工资标准。</t>
  </si>
  <si>
    <t>公司或外派雇主不得使用威胁，强迫，诱骗或其他胁迫方式以剥削为目的强制劳动。</t>
  </si>
  <si>
    <t>有干净的福利设施。包括厕所，饮用水，就餐区，以及卫生的食物储存设施（如适用）。</t>
  </si>
  <si>
    <t>所有工人有权利选择成立，参加和组织工会，代表工人和公司集体协商。</t>
  </si>
  <si>
    <t>法律禁止组织工会和集体协商的情况下，工人有权选举自己的代表。</t>
  </si>
  <si>
    <t>未在雇佣，薪酬，培训，升职，终止合同和退休方面受到基于人种，国家，地域，社会根源，等级，出生，信仰，残疾，性别，性取向，家庭责任，婚姻状况，工会会员身份，政治见解，年龄或其他歧视因素的歧视。</t>
  </si>
  <si>
    <t>在工作场所或工厂以及公司提供的居住地，员工未面临威胁，侮辱，剥削或者强迫性行为，包括肢体动作，语言和肢体接触。</t>
  </si>
  <si>
    <t>员工应获得相应的尊严和尊重，不应受到体罚，精神或身体胁迫或口头虐待。不允许遭受粗暴或不人道的待遇。</t>
  </si>
  <si>
    <t>供应商制定了反腐败政策，以及处理腐败行为的程序。 有归档的员工培训记录。</t>
  </si>
  <si>
    <t>仅适用于航空和国防业务。
在遵守合同约定，防止营私舞弊方面，供应商遵守商业道德及职业行为准则。供应商张贴告示，开展职业道德和行为准则的培训和再培训，并将此要求纳入到内部审核流程和供应商审核流程，并推及到次级供应商审核的各个环节。</t>
  </si>
  <si>
    <t>3分 
大部分有书面规定，仅有偶发性过程风险。</t>
  </si>
  <si>
    <t>供应商有符合SA8000的社会责任标准体系，但未经过认证。</t>
  </si>
  <si>
    <t>有指定人员，但未经过正式培训</t>
  </si>
  <si>
    <t>有些工人穿着个人防护装备，但不是所有人。有內部程序但未严格执行（发现项）。</t>
  </si>
  <si>
    <t>无社会责任标准体系。如不确定，请给0分。</t>
  </si>
  <si>
    <t>工人年龄低于法定最低工作年龄。如不确定，请给0分。</t>
  </si>
  <si>
    <t>发现18岁以下雇员上夜班或从事危险工作。</t>
  </si>
  <si>
    <t>雇员非自愿在工作现场和/或不能在非工作时间自由离开工作区域</t>
  </si>
  <si>
    <t>工人不能离开工作场所并且/或者不管是否合理通知都不能自由解除劳动关系。</t>
  </si>
  <si>
    <t>无环境健康安全负责人员。如不确定，请给0分</t>
  </si>
  <si>
    <t>工人未穿着合适的个人防护装备。无劳动防护标志，亦无证据表明有书面程序。（发现项）</t>
  </si>
  <si>
    <t>工人的工资和福利构成不清楚而且没有书面告知工人。</t>
  </si>
  <si>
    <t>无证据表明遵守行业标准中关于工作时间，中间休息和公共假期的规定。</t>
  </si>
  <si>
    <t>工人持续被支付低于最低工资的薪水， 如不确定，请给0分。</t>
  </si>
  <si>
    <t xml:space="preserve">发现持续超过法定最大加班工时情况存在。如不确定，请给0分      </t>
  </si>
  <si>
    <t>正常工作一周超过48小时，不包括加班。</t>
  </si>
  <si>
    <t>无证据表明连续工作6天休息1天。</t>
  </si>
  <si>
    <t xml:space="preserve">发现员工持续超时工作但未获加班薪水。如不确定，请给0分                    </t>
  </si>
  <si>
    <t>发现员工有长期被克扣工资的情况发生。   如不确定，请给0分</t>
  </si>
  <si>
    <t>发现有经常性拖延支付工资超过两周的情况发生。如不确定，请给0分</t>
  </si>
  <si>
    <t>面试后员工证件不能取回并且/或者入厂交押金的情况经常发生。如不确定，请给0分</t>
  </si>
  <si>
    <t>工资表上的数目与银行或者现金支付记录不相符。                                                                                                             如不确定，请给0分</t>
  </si>
  <si>
    <t>工资表上的工资记录与车间工资表上的记录完全不相符。如不确定，请给0分</t>
  </si>
  <si>
    <t>实习生年龄低于法定年龄。如不确定，请给0分</t>
  </si>
  <si>
    <t>发现以剥削为目的强制工人劳动。</t>
  </si>
  <si>
    <t>无干净的福利设施或者工人不能使用干净的福利设施。</t>
  </si>
  <si>
    <t>工人没有权利选择成立，参加和组织工会</t>
  </si>
  <si>
    <t>工人无权选举代表</t>
  </si>
  <si>
    <t>证据证明存在歧视。</t>
  </si>
  <si>
    <t>证据证明存在侮辱行为。</t>
  </si>
  <si>
    <t>证据表明遭受粗暴或不人道待遇。</t>
  </si>
  <si>
    <t>没有政策或程序存在，没有培训证据。</t>
  </si>
  <si>
    <t>仅适用于航空和国防业务。 没有关于遵守合同规定的商业道德和行为准则。没有职业道德和行为准则的再培训，也没有将此要求纳入内部审核和供应商审核流程，亦未将此要求纳入次级供应商的审核。</t>
  </si>
  <si>
    <t>注：如果发现有雇员低于法定最低年龄，停止审核并联系相应的采购负责人。</t>
  </si>
  <si>
    <t>注：如果发现有18岁以下雇员上夜班或暴露在有毒有害或者不安全的环境中，停止审核并联系相应的采购负责人。</t>
  </si>
  <si>
    <t>注：如果发现雇员被强制工作和/或非工作时间不能自由离开工作区域，停止审核并联系相应的采购负责人。</t>
  </si>
  <si>
    <t>环境与安全</t>
  </si>
  <si>
    <t>安全管理系统</t>
  </si>
  <si>
    <t>安全许可证</t>
  </si>
  <si>
    <t>消防许可证</t>
  </si>
  <si>
    <t>死亡事故</t>
  </si>
  <si>
    <t>重伤事故</t>
  </si>
  <si>
    <t>工厂位置</t>
  </si>
  <si>
    <t>消防演习</t>
  </si>
  <si>
    <t>警报系统</t>
  </si>
  <si>
    <t>环境管理系统</t>
  </si>
  <si>
    <t>环境许可证</t>
  </si>
  <si>
    <t>地下水污染</t>
  </si>
  <si>
    <t>政府处罚</t>
  </si>
  <si>
    <t>工厂或工作场所应为健康安全的环境。有相关措施预防职业伤害和职业病，减少或消除可导致职业伤害和职业病的所有危险因素。</t>
  </si>
  <si>
    <t>具备公司经营所需的健康和安全许可证或审批文件（现存的和拟需的）。</t>
  </si>
  <si>
    <t>公司具备所有当地消防许可证。
(适用的消防要求可能包括在建筑规范或普通建筑施工和建设许可中）</t>
  </si>
  <si>
    <t>在过去的5年中，公司是否未发生过死亡事故？如果发生过，请提供详细情况。</t>
  </si>
  <si>
    <t>在过去的5年中，公司是否未发生过重伤事故。重伤事故是指需要住院超过24小时的伤害事故。如果发生过，请提供详细情况。</t>
  </si>
  <si>
    <t>厂址范围100米内应没有养老院、日间照料中心、学校、住宅或其他敏感区。如果有，请提供详细情况。</t>
  </si>
  <si>
    <t>至少每年执行消防演习并且记录</t>
  </si>
  <si>
    <t>至少每隔六个月测试紧急警报系统并做记录</t>
  </si>
  <si>
    <t>供应商有环境管理系统依照ISO14001，并且通过第三方认证</t>
  </si>
  <si>
    <t>有公司运行所需的所有环境许可证或审批文件（现存的和拟需的）。</t>
  </si>
  <si>
    <t>工厂的土壤或地下水未被化学品污染。如果有任何土壤或地下水调查或修复（包括政府或其他部门的调查，如潜在的投资者），请提供详细内容。[如果有，请指出调查和修复情况及其后续行动，包括公司采取的措施和政府的强制行动。]</t>
  </si>
  <si>
    <t>在过去的5年中，公司没有被政府部门罚款或接到违规通知。如果有，请提供罚款或违规通知内容及其结果。</t>
  </si>
  <si>
    <t>有环境/安全负责人员，但未经过正式培训</t>
  </si>
  <si>
    <t>有营业执照，但无独立的健康或安全许可证</t>
  </si>
  <si>
    <t>有些工人穿著個人防護裝備，但不是所有的。有內部程序但未嚴格執行 （發現项）。</t>
  </si>
  <si>
    <t>不定期执行消防演习。但未按规定频次执行。</t>
  </si>
  <si>
    <t>不定期测试警报系统，未按规定频次测试警报。</t>
  </si>
  <si>
    <t>供应商有环境管理系统，但未经ISO14001认证。</t>
  </si>
  <si>
    <t xml:space="preserve">有商业许可证件，但无独立的环境许可证
</t>
  </si>
  <si>
    <t>有单独事件发生，已立刻纠正。</t>
  </si>
  <si>
    <t>没有安全管理系统。如不确定，请给0分</t>
  </si>
  <si>
    <t>无环境/安全负责人员。如不确定，请给0分</t>
  </si>
  <si>
    <t>工厂或工作场所为非健康安全的环境。</t>
  </si>
  <si>
    <t>无相关许可文件。如不确定，请给0分</t>
  </si>
  <si>
    <t>过去五年中有发生至少1件员工死亡事故。                       如不确定，请给0分</t>
  </si>
  <si>
    <t>过去五年中有发生至少1起员工重伤事故。                                                                                        如不确定，请给0分</t>
  </si>
  <si>
    <t>厂址范围100米内有学校、养老院等敏感区。                                                                                                如不确定，请给0分</t>
  </si>
  <si>
    <t>工人沒有穿著合適的個人防護裝備。无劳动防护标志，亦无证据表明有内部程序。（发现项）</t>
  </si>
  <si>
    <t>未执行消防演习或者无演习记录。                                                                                                                               如不确定，请给0分</t>
  </si>
  <si>
    <t>无警报系统或未测试警报系统，无测试记录。                                                                                                     如不确定，请给0分。</t>
  </si>
  <si>
    <t>无环境管理系统。如不确定，请给0分</t>
  </si>
  <si>
    <t>连续发生地下水被污染的情况。                                                                                                                如不确定，请给0分</t>
  </si>
  <si>
    <t>不断地收到政府处罚。                                                                                                                             如不确定，请给0分</t>
  </si>
  <si>
    <t>安保</t>
  </si>
  <si>
    <t>安保管理体系</t>
  </si>
  <si>
    <t>货柜检验</t>
  </si>
  <si>
    <t>程序安全</t>
  </si>
  <si>
    <t>人身安全</t>
  </si>
  <si>
    <t>权限控制</t>
  </si>
  <si>
    <t>人员安全</t>
  </si>
  <si>
    <t>安全及威胁警告</t>
  </si>
  <si>
    <t>信息技术安全</t>
  </si>
  <si>
    <t>ITAR安全</t>
  </si>
  <si>
    <t>供应商有安全管理体系，已在美国海关及边境保护注册贸易伙伴反恐方案C-TPAT。</t>
  </si>
  <si>
    <t>未授权人员不得经手货柜安排。书面安保文件包含了防止未授权材料的货柜装箱，货柜和拖车需经过7点检验确保封条的完整性。使用安全系数高、符合 IS0 PAS 17712的货柜封。只能有指派的人员才能处理货柜封。安保漏洞和后续的处理流程均有书面的规定。</t>
  </si>
  <si>
    <t>流程规定了当可疑的情况发生时通知美国海关和边境保护。货物的出入差异会被调查。货物装运前会鉴别货运司机。文件的清晰度和准确度需要确认，文件控制包括信息安全和电脑安全。货物要确认重量，标识，标签和数量。</t>
  </si>
  <si>
    <t xml:space="preserve">货场有护栏或障碍物来区分授权进入的区域。出入口有门卫。定期检查货场的护栏有没有被毁坏。私人车辆或客车禁止进入货场。外部访问点（包括窗、门、大门）的有锁定装置保卫。门锁、钥匙由管理层控制。货场有合适的照明系统，报警或视频监视系统。   </t>
  </si>
  <si>
    <t xml:space="preserve">每个入口均有对于员工，访客和供应商的入口管控，需要明确身份。访客要签字、佩戴证件以及人员陪同。装货区域严格控制，只有员工才能进出，有围栏保护。有防止未经授权登录现场或场外的电脑系统的流程。包裹在分发前会定期地筛查。 </t>
  </si>
  <si>
    <t>在法律允许的前提下，人员的背景要调查。安全培训执行并记录。</t>
  </si>
  <si>
    <t>建立并维护安全和威胁警告系统，员工要因此而培训。积极的参与和汇报可疑情况。</t>
  </si>
  <si>
    <t>程序规定定期更换电脑登陆密码，进行IT系统安全进修培训并记录。有检测不正常的电脑访问、篡改攻击或更换商业数据行为的流程以及处理以上滥用行为的流程。</t>
  </si>
  <si>
    <t>仅限ITAR注册公司：供应商为所有“被涵盖的承包商信息系统”提供足够的安全，该术语在DFARS 252.204-7012《保护涵盖的防御信息和网络事件报告》中有定义。</t>
  </si>
  <si>
    <t>仅限ITAR注册公司：供应商完全符合DFARS 252.204-7012的全部要求。</t>
  </si>
  <si>
    <t>仅限ITAR注册公司：供应商完全符合DFARS 252.204-7012 [2016年10月]中定义的NIST SP 800-171的要求。</t>
  </si>
  <si>
    <t>有安全管理系统，但没有按美国海关及边境保护法执行贸易伙伴反恐方案注册认证C-TPAT。</t>
  </si>
  <si>
    <t>书面安全文件存在并包含了防止未授权材料的货柜装卸，货柜和卡车经过检验，但文件不足，货柜封使用但不符合 IS0 PAS 17712。</t>
  </si>
  <si>
    <t>如有异常通知当地的货代而不是美国海关和边境保护。有流程规定差异的调查，货车司机身份的识别，货物的确认。但没有相关的记录。</t>
  </si>
  <si>
    <t>货场有围栏，但门禁没有守卫或者没有定期检查围栏的损毁状况。私人车辆禁止入内，外部出入口（包括窗、门、大门）的锁定装置是可靠的。没有报警或监视系统的日常维护系统。</t>
  </si>
  <si>
    <t>访客签字但可能没有给予入场证件。装卸区域对物料供应商没有严格规定。四周有安全围栏。</t>
  </si>
  <si>
    <t>在法律允许的前提下，事前或事中会调查人员的背景但不是一贯记录在案。安全培训被执行但没有记录。</t>
  </si>
  <si>
    <t>员工被告知此计划，但没有被正式培训。有流程规定对积极参与计划的员工提供奖励但是没有证据显示发放此等奖励。</t>
  </si>
  <si>
    <t>程序规定定期更换电脑登陆密码，但没有明显的强制性。 IT系统安全进修培训有执行但不一定被记录。有检测不正常的电脑访问、篡改攻击或更换商业数据行为的流程以及处理以上滥用行为的流程。</t>
  </si>
  <si>
    <t>没有安全管理体系
如不清楚，请打 0 分</t>
  </si>
  <si>
    <t>没有流程或货柜没有被检验或者没有检验记录。</t>
  </si>
  <si>
    <t>没有任何流程或流程没有执行</t>
  </si>
  <si>
    <t>外部出入口没有守卫，没有检查入口损坏状况。货物堆场区灯光光线不够充足。没有报警或监视系统。</t>
  </si>
  <si>
    <t>访客没有签字就可以进入，装卸区域没有控制，没有安全护栏，没有电脑安全系统。</t>
  </si>
  <si>
    <t>雇佣前，没有人员背景的确认。没有安全培训。</t>
  </si>
  <si>
    <t>没有培训或没有培训记录，积极参与计划没有得到相应的奖励。</t>
  </si>
  <si>
    <t>电脑登陆密码无需定期更换或强制更换。 IT系统安全进修培训没有执行或没有被记录。</t>
  </si>
  <si>
    <t>仅限ITAR注册公司：提供商未对所有“涵盖承包商信息系统”提供足够的安全，该术语在DFARS 252.204-7012《保障涵盖的防御信息和网络事件报告》中有定义。</t>
  </si>
  <si>
    <t>仅限ITAR注册公司：供应商未完全符合DFARS 252.204-7012的全部要求。</t>
  </si>
  <si>
    <t>仅限ITAR注册公司：供应商未完全符合DFARS 252.204-7012 [2016年10月]中定义的NIST SP 800-171的要求。</t>
  </si>
  <si>
    <r>
      <rPr>
        <b/>
        <sz val="10"/>
        <rFont val="Arial"/>
        <family val="2"/>
      </rPr>
      <t xml:space="preserve">Electronics Suppliers Only: </t>
    </r>
    <r>
      <rPr>
        <sz val="10"/>
        <rFont val="Arial"/>
        <family val="2"/>
      </rPr>
      <t>Supplier is licensed to distribute and has a valid/current certificate. Supplier has a written validation process to ensure product is not counterfeit and can demonstrate this validation with each receipt.</t>
    </r>
  </si>
  <si>
    <r>
      <rPr>
        <b/>
        <sz val="10"/>
        <rFont val="Arial"/>
        <family val="2"/>
      </rPr>
      <t>Fournisseurs d'électronique seulement:</t>
    </r>
    <r>
      <rPr>
        <sz val="10"/>
        <rFont val="Arial"/>
        <family val="2"/>
      </rPr>
      <t xml:space="preserve"> Le fournisseur est autorisé à distribuer et possède un certificat valide / en cours. Le fournisseur a un processus de validation écrit pour s'assurer que le produit n'est pas contrefait et peut démontrer cette validation avec chaque reçu.</t>
    </r>
  </si>
  <si>
    <r>
      <rPr>
        <b/>
        <sz val="10"/>
        <rFont val="Arial"/>
        <family val="2"/>
      </rPr>
      <t xml:space="preserve">Csak elektronikai beszállítók: </t>
    </r>
    <r>
      <rPr>
        <sz val="10"/>
        <rFont val="Arial"/>
        <family val="2"/>
      </rPr>
      <t>A beszállító jogosult a terjesztésre és érvényes / aktuális tanúsítványra. A beszállítónak írásos érvényesítési eljárása van annak biztosítására, hogy a termék nem hamis, és ezt az érvényesítést minden átvételi elismervénnyel igazolhatja.</t>
    </r>
  </si>
  <si>
    <r>
      <rPr>
        <b/>
        <sz val="10"/>
        <rFont val="Arial"/>
        <family val="2"/>
      </rPr>
      <t>仅限电子供应商：</t>
    </r>
    <r>
      <rPr>
        <sz val="10"/>
        <rFont val="Arial"/>
        <family val="2"/>
      </rPr>
      <t>供应商被许可分销并拥有有效/最新的证书。 供应商有一个书面的验证流程来证明所购买的产品非假冒，并可出示收据以证其实。</t>
    </r>
  </si>
  <si>
    <r>
      <rPr>
        <b/>
        <sz val="10"/>
        <rFont val="Arial"/>
        <family val="2"/>
      </rPr>
      <t>Solo proveedores de productos electrónicos:</t>
    </r>
    <r>
      <rPr>
        <sz val="10"/>
        <rFont val="Arial"/>
        <family val="2"/>
      </rPr>
      <t xml:space="preserve"> El proveedor tiene licencia para distribuir y tiene un certificado válido / actual. El proveedor tiene un proceso de validación por escrito para garantizar que el producto no sea falsificado y puede demostrar esta validación con cada recibo.</t>
    </r>
  </si>
  <si>
    <r>
      <rPr>
        <b/>
        <sz val="10"/>
        <rFont val="Arial"/>
        <family val="2"/>
      </rPr>
      <t>Nur Elektroniklieferanten:</t>
    </r>
    <r>
      <rPr>
        <sz val="10"/>
        <rFont val="Arial"/>
        <family val="2"/>
      </rPr>
      <t xml:space="preserve"> Der Lieferant ist lizensiert und hat ein gültiges / aktuelles Zertifikat. Der Lieferant hat einen schriftlichen Validierungsprozess, um sicherzustellen, dass das Produkt nicht gefälscht ist, und kann diese Validierung mit jeder Quittung nachweisen.</t>
    </r>
  </si>
  <si>
    <r>
      <t>供应商已经直接通过认证公司完成了</t>
    </r>
    <r>
      <rPr>
        <sz val="11"/>
        <rFont val="Calibri"/>
        <family val="2"/>
      </rPr>
      <t>APQP4WIND</t>
    </r>
    <r>
      <rPr>
        <sz val="11"/>
        <rFont val="DengXian"/>
      </rPr>
      <t>的培训</t>
    </r>
  </si>
  <si>
    <t>Das Unternehmen überwacht die Lieferleistung nur für „ausgewählte” Lieferanten und/oder kann nicht nachweisen, dass die von „allen” Lieferanten festgelegten Ziele erreicht wurden. Die Daten deuten nicht auf eine konsequente Verbesserung hin.</t>
  </si>
  <si>
    <r>
      <t>供应商未完成</t>
    </r>
    <r>
      <rPr>
        <sz val="11"/>
        <rFont val="Calibri"/>
        <family val="2"/>
      </rPr>
      <t>APQP4WIND</t>
    </r>
    <r>
      <rPr>
        <sz val="11"/>
        <rFont val="DengXian"/>
      </rPr>
      <t>培训</t>
    </r>
  </si>
  <si>
    <t>ITAR registered companies only: Supplier does not provide adequate security on all "covered contractor information system", as that term is defined in DFARS 252.204-7012 Safeguarding Covered Defense information and Cyber incident Reporting</t>
  </si>
  <si>
    <r>
      <rPr>
        <b/>
        <sz val="10"/>
        <rFont val="Arial"/>
        <family val="2"/>
      </rPr>
      <t>Electronics Suppliers Only:</t>
    </r>
    <r>
      <rPr>
        <sz val="10"/>
        <rFont val="Arial"/>
        <family val="2"/>
      </rPr>
      <t xml:space="preserve"> Supplier has a documented  counterfeit avoidance procedure or work instruction that requires purchased material directly   from OEM's or OCMs or OEM Authorized Distributors</t>
    </r>
  </si>
  <si>
    <r>
      <rPr>
        <b/>
        <sz val="10"/>
        <rFont val="Arial"/>
        <family val="2"/>
      </rPr>
      <t>仅限电子供应商：</t>
    </r>
    <r>
      <rPr>
        <sz val="10"/>
        <rFont val="Arial"/>
        <family val="2"/>
      </rPr>
      <t>供应商有书面的防止假货流程或者操作指引，要求直接向OEM或OCM或OEM厂商的授权分销商采购材料。</t>
    </r>
  </si>
  <si>
    <r>
      <rPr>
        <b/>
        <sz val="10"/>
        <rFont val="Arial"/>
        <family val="2"/>
      </rPr>
      <t xml:space="preserve">Fournisseurs d'électronique seulement: </t>
    </r>
    <r>
      <rPr>
        <sz val="10"/>
        <rFont val="Arial"/>
        <family val="2"/>
      </rPr>
      <t>Le fournisseur a une procédure documentée d'évitement de la contrefaçon ou une instruction de travail qui exige que le matériel acheté soit acheté directement auprès des OEM, des OCM ou des distributeurs autorisés OEM.</t>
    </r>
  </si>
  <si>
    <r>
      <rPr>
        <b/>
        <sz val="10"/>
        <rFont val="Arial"/>
        <family val="2"/>
      </rPr>
      <t xml:space="preserve">Csak elektronikai beszállítók: </t>
    </r>
    <r>
      <rPr>
        <sz val="10"/>
        <rFont val="Arial"/>
        <family val="2"/>
      </rPr>
      <t>A beszállító dokumentált hamisítás elkerülési eljárással vagy munkamódszerrel rendelkezik, amely közvetlenül megvásárolja a beszerzett anyagokat az OEM-től vagy az OCM-től vagy az OEM-től meghatalmazott forgalmazótól</t>
    </r>
  </si>
  <si>
    <r>
      <rPr>
        <b/>
        <sz val="10"/>
        <rFont val="Arial"/>
        <family val="2"/>
      </rPr>
      <t xml:space="preserve">Solo proveedores de productos electrónicos: </t>
    </r>
    <r>
      <rPr>
        <sz val="10"/>
        <rFont val="Arial"/>
        <family val="2"/>
      </rPr>
      <t xml:space="preserve"> El proveedor tiene un procedimiento de evasión de falsificación documentado o instrucciones de trabajo que requieren material comprado directamente de OEM o OCM o distribuidores autorizados OEM.</t>
    </r>
  </si>
  <si>
    <r>
      <rPr>
        <b/>
        <sz val="10"/>
        <rFont val="Arial"/>
        <family val="2"/>
      </rPr>
      <t>Nur Elektroniklieferanten:</t>
    </r>
    <r>
      <rPr>
        <sz val="10"/>
        <rFont val="Arial"/>
        <family val="2"/>
      </rPr>
      <t xml:space="preserve"> Der Lieferant verfügt über ein dokumentiertes Verfahren zur Vermeidung von Fälschungen oder Arbeitsanweisungen, bei dem Material direkt von OEMs oder OCMs oder autorisierten OEM-Händlern angefordert werden muss</t>
    </r>
  </si>
  <si>
    <r>
      <rPr>
        <b/>
        <sz val="10"/>
        <rFont val="Arial"/>
        <family val="2"/>
      </rPr>
      <t>Electronics Suppliers Only:</t>
    </r>
    <r>
      <rPr>
        <sz val="10"/>
        <rFont val="Arial"/>
        <family val="2"/>
      </rPr>
      <t xml:space="preserve"> Supplier has a documented  counterfeit avoidance procedure or work instruction  that requires customer written approval for purchases from  Brokers  or Non-Franchised Distributors including justification  with authentication testing and traceability  requirements</t>
    </r>
  </si>
  <si>
    <r>
      <rPr>
        <b/>
        <sz val="10"/>
        <rFont val="Arial"/>
        <family val="2"/>
      </rPr>
      <t>仅限电子供应商：</t>
    </r>
    <r>
      <rPr>
        <sz val="10"/>
        <rFont val="Arial"/>
        <family val="2"/>
      </rPr>
      <t>供应商有书面的防止假货流程或者操作指引，从中间商或非连锁授权分销商处购买材料需要客户书面批准，并说明理由，包括防伪验证测试和追溯性要求。</t>
    </r>
  </si>
  <si>
    <r>
      <rPr>
        <b/>
        <sz val="10"/>
        <rFont val="Arial"/>
        <family val="2"/>
      </rPr>
      <t>Fournisseurs d'électronique seulement:</t>
    </r>
    <r>
      <rPr>
        <sz val="10"/>
        <rFont val="Arial"/>
        <family val="2"/>
      </rPr>
      <t xml:space="preserve"> Le fournisseur dispose d'une procédure documentée d'évitement de la contrefaçon ou d'instructions de travail qui exige l'approbation écrite du client pour les achats auprès des courtiers ou des distributeurs non franchisés, y compris une justification des tests d'authentification et des exigences de traçabilité</t>
    </r>
  </si>
  <si>
    <r>
      <rPr>
        <b/>
        <sz val="10"/>
        <rFont val="Arial"/>
        <family val="2"/>
      </rPr>
      <t>Csak elektronikai beszállítók:</t>
    </r>
    <r>
      <rPr>
        <sz val="10"/>
        <rFont val="Arial"/>
        <family val="2"/>
      </rPr>
      <t xml:space="preserve"> A beszállító dokumentált hamisítás elkerülési eljárással vagy munkamódszerrel rendelkezik, amely megköveteli az ügyfelek írásos jóváhagyását a brókerek vagy nem franchise forgalmazók általi vásárlásokhoz, ideértve a hitelesítési teszteléssel és a nyomon követhetőségi követelményekkel kapcsolatos indoklást</t>
    </r>
  </si>
  <si>
    <r>
      <rPr>
        <b/>
        <sz val="10"/>
        <rFont val="Arial"/>
        <family val="2"/>
      </rPr>
      <t xml:space="preserve">Solo proveedores de productos electrónicos:  </t>
    </r>
    <r>
      <rPr>
        <sz val="10"/>
        <rFont val="Arial"/>
        <family val="2"/>
      </rPr>
      <t>El proveedor tiene un procedimiento documentado de evasión de falsificaciones o instrucciones de trabajo que requieren la aprobación por escrito del cliente para las compras de los intermediarios o distribuidores no franquiciados, incluida la justificación con las pruebas de autenticación y los requisitos de trazabilidad.</t>
    </r>
  </si>
  <si>
    <r>
      <rPr>
        <b/>
        <sz val="10"/>
        <rFont val="Arial"/>
        <family val="2"/>
      </rPr>
      <t xml:space="preserve">Nur Elektroniklieferanten: </t>
    </r>
    <r>
      <rPr>
        <sz val="10"/>
        <rFont val="Arial"/>
        <family val="2"/>
      </rPr>
      <t>Der Lieferant verfügt über ein dokumentiertes Verfahren zur Vermeidung von Fälschungen oder Arbeitsanweisungen, die eine schriftliche Zustimmung des Kunden für Einkäufe bei Brokern oder nicht-Franchise-Distributoren erfordern, einschließlich einer Begründung mit Authentifizierungstests und Rückverfolgbarkeitsanforderungen</t>
    </r>
  </si>
  <si>
    <r>
      <rPr>
        <b/>
        <sz val="10"/>
        <rFont val="Arial"/>
        <family val="2"/>
      </rPr>
      <t xml:space="preserve">Electronics Suppliers Only: </t>
    </r>
    <r>
      <rPr>
        <sz val="10"/>
        <rFont val="Arial"/>
        <family val="2"/>
      </rPr>
      <t>Supplier procurement terms and conditions invoke liabilities and penalties associated with providing fraudulent/counterfeit product</t>
    </r>
  </si>
  <si>
    <r>
      <rPr>
        <b/>
        <sz val="10"/>
        <rFont val="Arial"/>
        <family val="2"/>
      </rPr>
      <t>仅限电子供应商：</t>
    </r>
    <r>
      <rPr>
        <sz val="10"/>
        <rFont val="Arial"/>
        <family val="2"/>
      </rPr>
      <t>供应商采购条款和条件提及与提供欺诈/假冒产品相关的责任与惩戒措施。</t>
    </r>
  </si>
  <si>
    <r>
      <rPr>
        <b/>
        <sz val="10"/>
        <rFont val="Arial"/>
        <family val="2"/>
      </rPr>
      <t>Fournisseurs d'électronique seulement:</t>
    </r>
    <r>
      <rPr>
        <sz val="10"/>
        <rFont val="Arial"/>
        <family val="2"/>
      </rPr>
      <t xml:space="preserve"> Les conditions et modalités d'achat du fournisseur invoquent les responsabilités et les pénalités associées à la fourniture de produits frauduleux / contrefaits</t>
    </r>
  </si>
  <si>
    <r>
      <rPr>
        <b/>
        <sz val="10"/>
        <rFont val="Arial"/>
        <family val="2"/>
      </rPr>
      <t xml:space="preserve">Csak elektronikai beszállítók: </t>
    </r>
    <r>
      <rPr>
        <sz val="10"/>
        <rFont val="Arial"/>
        <family val="2"/>
      </rPr>
      <t>A szállítók beszerzési feltételei a csalárd / hamisított termékkel kapcsolatos kötelezettségeket és szankciókat foglalják magukban</t>
    </r>
  </si>
  <si>
    <r>
      <rPr>
        <b/>
        <sz val="10"/>
        <rFont val="Arial"/>
        <family val="2"/>
      </rPr>
      <t xml:space="preserve">Solo proveedores de productos electrónicos: </t>
    </r>
    <r>
      <rPr>
        <sz val="10"/>
        <rFont val="Arial"/>
        <family val="2"/>
      </rPr>
      <t xml:space="preserve"> Los términos y condiciones de adquisición de proveedores invocan pasivos y sanciones asociados con la provisión de productos fraudulentos / falsificados</t>
    </r>
  </si>
  <si>
    <r>
      <rPr>
        <b/>
        <sz val="10"/>
        <rFont val="Arial"/>
        <family val="2"/>
      </rPr>
      <t xml:space="preserve">Nur Elektroniklieferanten: </t>
    </r>
    <r>
      <rPr>
        <sz val="10"/>
        <rFont val="Arial"/>
        <family val="2"/>
      </rPr>
      <t>Die Bedingungen für Lieferantenbeschaffung beziehen sich auf Verbindlichkeiten und Strafen, die mit der Bereitstellung betrügerischer / gefälschter Produkte verbunden sind</t>
    </r>
  </si>
  <si>
    <r>
      <rPr>
        <b/>
        <sz val="10"/>
        <rFont val="Arial"/>
        <family val="2"/>
      </rPr>
      <t>Electronics Suppliers Only:</t>
    </r>
    <r>
      <rPr>
        <sz val="10"/>
        <rFont val="Arial"/>
        <family val="2"/>
      </rPr>
      <t xml:space="preserve"> Supplier has a counterfeit training program in place with a defined frequency. The training program includes timing related to the training of new employees.</t>
    </r>
  </si>
  <si>
    <r>
      <rPr>
        <b/>
        <sz val="10"/>
        <rFont val="Arial"/>
        <family val="2"/>
      </rPr>
      <t>仅限电子供应商：</t>
    </r>
    <r>
      <rPr>
        <sz val="10"/>
        <rFont val="Arial"/>
        <family val="2"/>
      </rPr>
      <t>供应商有关于假冒产品的定时培训计划。该培训计划包括对新员工的培训时间。</t>
    </r>
  </si>
  <si>
    <r>
      <rPr>
        <b/>
        <sz val="10"/>
        <rFont val="Arial"/>
        <family val="2"/>
      </rPr>
      <t>Fournisseurs d'électronique seulement:</t>
    </r>
    <r>
      <rPr>
        <sz val="10"/>
        <rFont val="Arial"/>
        <family val="2"/>
      </rPr>
      <t xml:space="preserve"> Le fournisseur a mis en place un programme de formation sur la contrefaçon avec une fréquence définie. Le programme de formation comprend le calendrier lié à la formation des nouveaux employés.</t>
    </r>
  </si>
  <si>
    <r>
      <rPr>
        <b/>
        <sz val="10"/>
        <rFont val="Arial"/>
        <family val="2"/>
      </rPr>
      <t>Csak elektronikai beszállítók:</t>
    </r>
    <r>
      <rPr>
        <sz val="10"/>
        <rFont val="Arial"/>
        <family val="2"/>
      </rPr>
      <t xml:space="preserve"> A szállítónak hamisítás ellenes képzést  tartania meghatározott gyakorisággal. A képzési program magában foglalja az új alkalmazottak képzésének megfelelő időzítését.</t>
    </r>
  </si>
  <si>
    <r>
      <rPr>
        <b/>
        <sz val="10"/>
        <rFont val="Arial"/>
        <family val="2"/>
      </rPr>
      <t xml:space="preserve">Solo proveedores de productos electrónicos: </t>
    </r>
    <r>
      <rPr>
        <sz val="10"/>
        <rFont val="Arial"/>
        <family val="2"/>
      </rPr>
      <t xml:space="preserve"> El proveedor tiene un programa de entrenamiento falso con una frecuencia definida. El programa de capacitación incluye el tiempo relacionado con la capacitación de nuevos empleados.</t>
    </r>
  </si>
  <si>
    <r>
      <rPr>
        <b/>
        <sz val="10"/>
        <rFont val="Arial"/>
        <family val="2"/>
      </rPr>
      <t xml:space="preserve">Nur Elektroniklieferanten: </t>
    </r>
    <r>
      <rPr>
        <sz val="10"/>
        <rFont val="Arial"/>
        <family val="2"/>
      </rPr>
      <t>Der Lieferant verfügt über ein Programm zur Fälschungsschulung mit einer festgelegten Häufigkeit. Das Trainingsprogramm beinhaltet das Timing für die Ausbildung neuer Mitarbeiter.</t>
    </r>
  </si>
  <si>
    <r>
      <rPr>
        <b/>
        <sz val="10"/>
        <rFont val="Arial"/>
        <family val="2"/>
      </rPr>
      <t xml:space="preserve">Electronics Suppliers Only: </t>
    </r>
    <r>
      <rPr>
        <sz val="10"/>
        <rFont val="Arial"/>
        <family val="2"/>
      </rPr>
      <t>Supplier has a product obsolescence review process in place that includes Discontinuance, End of Life, Reinstatement, and Product Change Notice/Product Failure Notice/Product Counterfeit Notice.</t>
    </r>
  </si>
  <si>
    <r>
      <rPr>
        <b/>
        <sz val="10"/>
        <rFont val="Arial"/>
        <family val="2"/>
      </rPr>
      <t>仅限电子供应商：</t>
    </r>
    <r>
      <rPr>
        <sz val="10"/>
        <rFont val="Arial"/>
        <family val="2"/>
      </rPr>
      <t>供应商已经制定了产品淘汰审核流程，其中包括产品的中止，停产，恢复生产和产品变更通知/产品失败通知/产品仿冒通知。</t>
    </r>
  </si>
  <si>
    <r>
      <rPr>
        <b/>
        <sz val="10"/>
        <rFont val="Arial"/>
        <family val="2"/>
      </rPr>
      <t>Fournisseurs d'électronique seulement:</t>
    </r>
    <r>
      <rPr>
        <sz val="10"/>
        <rFont val="Arial"/>
        <family val="2"/>
      </rPr>
      <t xml:space="preserve"> Le fournisseur a mis en place un processus d'examen de la désuétude des produits qui comprend l'abandon, la fin de vie, la réintégration et l'avis de modification de produit / avis de défaillance du produit / avis de contrefaçon du produit.</t>
    </r>
  </si>
  <si>
    <r>
      <rPr>
        <b/>
        <sz val="10"/>
        <rFont val="Arial"/>
        <family val="2"/>
      </rPr>
      <t xml:space="preserve">Csak elektronikai beszállítók: </t>
    </r>
    <r>
      <rPr>
        <sz val="10"/>
        <rFont val="Arial"/>
        <family val="2"/>
      </rPr>
      <t>A beszállítónak van egy olyan termék-elavultsági felülvizsgálati folyamata, amely magában foglalja a Megszakítást, az Élettartam végét, a Visszaállítás és a Termék-módosítási értesítést / Termékhiba-figyelmeztetést / Termékhiba-hirdetést.</t>
    </r>
  </si>
  <si>
    <r>
      <rPr>
        <b/>
        <sz val="10"/>
        <rFont val="Arial"/>
        <family val="2"/>
      </rPr>
      <t xml:space="preserve">Solo proveedores de productos electrónicos:  </t>
    </r>
    <r>
      <rPr>
        <sz val="10"/>
        <rFont val="Arial"/>
        <family val="2"/>
      </rPr>
      <t>El proveedor tiene un proceso de revisión de obsolescencia del producto vigente que incluye Suspensión, Fin de la vida útil, Restablecimiento y Aviso de cambio de producto / Aviso de falla del producto / Aviso de falsificación del producto.</t>
    </r>
  </si>
  <si>
    <r>
      <rPr>
        <b/>
        <sz val="10"/>
        <rFont val="Arial"/>
        <family val="2"/>
      </rPr>
      <t xml:space="preserve">Nur Elektroniklieferanten: </t>
    </r>
    <r>
      <rPr>
        <sz val="10"/>
        <rFont val="Arial"/>
        <family val="2"/>
      </rPr>
      <t>Der Lieferant hat einen Prozess zur Überprüfung der Produktüberalterung eingeführt, der Diskontinuität, Lebensende, Wiederaufnahme und Produktänderungsmitteilung / Produktfehlermitteilung / Produktfälschungsmitteilung einschließt.</t>
    </r>
  </si>
  <si>
    <r>
      <rPr>
        <b/>
        <sz val="10"/>
        <rFont val="Arial"/>
        <family val="2"/>
      </rPr>
      <t>Electronics Suppliers Only:</t>
    </r>
    <r>
      <rPr>
        <sz val="10"/>
        <rFont val="Arial"/>
        <family val="2"/>
      </rPr>
      <t xml:space="preserve"> Supplier has a documented counterfeit avoidance policy that requires full traceability records to the OCM or authorized OEM distrbutor that identifies the name and location of all of the supply chain intermediaries from the part manufacturer to the direct source of the product for the seller.</t>
    </r>
  </si>
  <si>
    <r>
      <rPr>
        <b/>
        <sz val="10"/>
        <rFont val="Arial"/>
        <family val="2"/>
      </rPr>
      <t>仅限电子供应商：</t>
    </r>
    <r>
      <rPr>
        <sz val="10"/>
        <rFont val="Arial"/>
        <family val="2"/>
      </rPr>
      <t>供应商有书面的防止仿冒品政策，要求具备可追溯到OCM或授权的OEM分销商的完整的可追溯记录，明确整个供应链从生产商到产品直接来源的卖方的中间商的名称和地址。</t>
    </r>
  </si>
  <si>
    <r>
      <rPr>
        <b/>
        <sz val="10"/>
        <rFont val="Arial"/>
        <family val="2"/>
      </rPr>
      <t xml:space="preserve">Fournisseurs d'électronique seulement: </t>
    </r>
    <r>
      <rPr>
        <sz val="10"/>
        <rFont val="Arial"/>
        <family val="2"/>
      </rPr>
      <t>Le fournisseur dispose d'une politique documentée d'évitement de la contrefaçon qui exige des enregistrements complets de traçabilité à l'OCM ou au distributeur OEM autorisé qui identifie le nom et l'emplacement de tous les intermédiaires de la chaîne d'approvisionnement du fabricant de la pièce à la source directe du vendeur.</t>
    </r>
  </si>
  <si>
    <r>
      <rPr>
        <b/>
        <sz val="10"/>
        <rFont val="Arial"/>
        <family val="2"/>
      </rPr>
      <t>Csak elektronikai beszállítók:</t>
    </r>
    <r>
      <rPr>
        <sz val="10"/>
        <rFont val="Arial"/>
        <family val="2"/>
      </rPr>
      <t xml:space="preserve"> A beszállítónak dokumentált hamisítás elkerülési politikája van, amely teljes nyomonkövetési nyilvántartást követel az OCM-hez vagy az engedélyezett OEM elosztóhoz, amely azonosítja az teljes szállítói lánc közvetítőiének nevét és helyét az alkatrészgyártótól a termék közvetlen forrásáig az eladó számára.</t>
    </r>
  </si>
  <si>
    <r>
      <rPr>
        <b/>
        <sz val="10"/>
        <rFont val="Arial"/>
        <family val="2"/>
      </rPr>
      <t xml:space="preserve">Solo proveedores de productos electrónicos:  </t>
    </r>
    <r>
      <rPr>
        <sz val="10"/>
        <rFont val="Arial"/>
        <family val="2"/>
      </rPr>
      <t>El proveedor tiene una política de falsificación documentada que requiere registros completos de trazabilidad para el OCM o el distribuidor OEM autorizado que identifica el nombre y la ubicación de todos los intermediarios de la cadena de suministro desde el fabricante de la pieza hasta la fuente directa del producto para el vendedor</t>
    </r>
  </si>
  <si>
    <r>
      <rPr>
        <b/>
        <sz val="10"/>
        <rFont val="Arial"/>
        <family val="2"/>
      </rPr>
      <t xml:space="preserve">Nur Elektroniklieferanten: </t>
    </r>
    <r>
      <rPr>
        <sz val="10"/>
        <rFont val="Arial"/>
        <family val="2"/>
      </rPr>
      <t>Der Lieferant verfügt über eine dokumentierte Richtlinie zur Fälschungsvermeidung, die vollständige Rückverfolgbarkeitsaufzeichnungen an den OCM oder autorisierten OEM-Händler erfordert, der den Namen und den Standort aller Zwischenhändler der Lieferkette vom Teilehersteller bis zur direkten Quelle des Produkts für den Verkäufer identifiziert.</t>
    </r>
  </si>
  <si>
    <t>For Wind Suppliers Only: Supplier has completed APQP4Wind training directly through a registrar</t>
  </si>
  <si>
    <t>Solo aplica para suplidores de Wind: El proveedor ha completado la capacitación APQP4Wind directamente a través de un registrador</t>
  </si>
  <si>
    <t>Solo aplica para suplidores de Wind: El proveedor no ha completado la capacitación APQP4Wind</t>
  </si>
  <si>
    <t>For Wind Suppliers Only: Supplier has not completed APQP4Wind training.</t>
  </si>
  <si>
    <t>WIND' comme partenaire commercial: Le fournisseur a complété la formation de l'APQP4Wind directement par un organisme</t>
  </si>
  <si>
    <t>Csak 'WIND' beszállítóknak: A beszállító elvégezte az APQP4Wind oktatást egy minősítő cég által</t>
  </si>
  <si>
    <r>
      <t xml:space="preserve">Nur für 'WIND' Lieferanten: Der Lieferant hat das Training </t>
    </r>
    <r>
      <rPr>
        <sz val="10"/>
        <color theme="1"/>
        <rFont val="Segoe UI"/>
        <family val="2"/>
      </rPr>
      <t>APQP4Wind</t>
    </r>
    <r>
      <rPr>
        <sz val="10"/>
        <color rgb="FF000000"/>
        <rFont val="Segoe UI"/>
        <family val="2"/>
      </rPr>
      <t xml:space="preserve"> direkt durch Registrator machen lassen.</t>
    </r>
  </si>
  <si>
    <t>WIND' comme partenaire commercial: Le fournisseur n'a pas complété la formation de l'APQP4Wind  </t>
  </si>
  <si>
    <t>Csak 'WIND' beszállítóknak: A beszállító nem vett részt az APQP4Wind oktatáson</t>
  </si>
  <si>
    <r>
      <t xml:space="preserve">Nur für 'WIND' Lieferanten: Lieferant hat das Training </t>
    </r>
    <r>
      <rPr>
        <sz val="10"/>
        <color theme="1"/>
        <rFont val="Segoe UI"/>
        <family val="2"/>
      </rPr>
      <t>APQP4Wind</t>
    </r>
    <r>
      <rPr>
        <sz val="10"/>
        <color rgb="FF000000"/>
        <rFont val="Segoe UI"/>
        <family val="2"/>
      </rPr>
      <t xml:space="preserve"> nicht fertiggestellt.</t>
    </r>
  </si>
  <si>
    <t>GEXPRO SERVICES SUPPLIER ASSESSMENT &amp; SITE AUDIT</t>
  </si>
  <si>
    <t>EVALUATION FOURNISSEURS GEXPRO SERVICES &amp; AUDIT DE SITE</t>
  </si>
  <si>
    <t>AUDITORÍA DE SITIO Y EVALUACIÓN DEL PROVEEDOR DE GEXPRO SERVICES</t>
  </si>
  <si>
    <t>GEXPRO SERVICES-LIEFERANTENBEWERTUNG &amp; VOR-ORT-AUDIT</t>
  </si>
  <si>
    <t>AUDIT ATTENDEES - GEXPRO SERVICES</t>
  </si>
  <si>
    <t>审核参与人-GEXPRO SERVICES</t>
  </si>
  <si>
    <t>AZ ELLENŐRZÉS RÉSZTVEVŐI - GEXPRO SERVICES</t>
  </si>
  <si>
    <t>ASISTENTES A LA AUDITORÍA - GEXPRO SERVICES</t>
  </si>
  <si>
    <t>AUDITTEILNEHMER - GEXPRO SERVICES</t>
  </si>
  <si>
    <t>GEXPRO SERVICES SCORE</t>
  </si>
  <si>
    <t xml:space="preserve">Note:  QUESTIONS D1-D9 ARE MANDATORY, A SCORE OF 0 WILL RESULT IF ANY ARE LEFT BLANK. If the Supplier is registered to ISO9001, or equivalent AS, TS, TL standard, D10-D25 are optional for the Supplier, but must be verified by GEXPRO SERVICES during any site audit.  Please submit a copy of ISO/AS/TS/TL certification. </t>
  </si>
  <si>
    <t>注意：问题D1-D9是强制性的，任何留白，则总分为0。 如果供应商已通过ISO9001认证，或者等效的AS，TS，TL标准，D10-D25对于供应商是可选的，但必须由GEXPRO SERVICES进行现场验证。 请提交ISO / AS / TS / TL认证的副本。</t>
  </si>
  <si>
    <t>Remarque: LES QUESTIONS D1-D9 SONT OBLIGATOIRES. LE SCORE DE 0 RÉSULTAT SI LES QUELLES SONT BLANCS. Si le fournisseur est enregistré selon ISO9001 ou un équivalent, les normes AS, TS, TL, D10-D25 sont facultatives pour le fournisseur mais doivent être vérifiées par GEXPRO SERVICES lors de tout audit du site. Veuillez soumettre une copie de la certification ISO / AS / TS / TL.</t>
  </si>
  <si>
    <t>Megjegyzés: A D1-D9 KÉRDÉSEK KÖTELEZŐEK, 0 PONT KERÜL RÖGZÍTÉSE HA BÁRMELYIK NINCS KITÖLTVE. Ha a Szállító az ISO9001, vagy azzal egyenértékű AS, TS, TL szabvány szerint van regisztrálva, a D10-D25 opcionális a Szállító számára, de a GEXPRO SERVICES-nak ellenőriznie kell minden helyszíni ellenőrzés során. Kérjük, küldje el az ISO / AS / TS / TL tanúsítvány másolatát.</t>
  </si>
  <si>
    <t>Nota: LAS PREGUNTAS D1-D9 SON OBLIGATORIAS, UNA PUNTUACIÓN DE 0 RESULTARÁ SI CUALQUIER QUEDA EN BLANCO IZQUIERDO. Si el Proveedor está registrado con ISO9001, o AS, TS, TL estándar, D10-D25 es opcional para el Proveedor, pero debe ser Verificado por GEXPRO SERVICES durante cualquier auditoría del sitio. Envíe una copia de la certificación ISO / AS / TS / TL.</t>
  </si>
  <si>
    <t>Hinweis: DIE FRAGEN D1-D9 SIND OBLIGATORISCH, EINE PUNKTZAHL VON 0 ERGIBT SICH, WENN EINE JEDWEDE STELLE LEER GELASSEN WIRD. Falls der Lieferant für ISO9001 oder einem gleichwertigen Standard AS, TS, TL, D10-D25 registriert ist, ist dies für den Lieferanten optional, muss aber von GEXPRO SERVICES bei einem Vor-Ort-Audit geprüft werden. Bitte reichen Sie eine Kopie der ISO / AS / TS / TL-Zertifizierung ein.</t>
  </si>
  <si>
    <t xml:space="preserve">GEXPRO SERVICES SCORE
</t>
  </si>
  <si>
    <t>Note:  QUESTIONS A1-A5 ARE MANDATORY, A SCORE OF 0 WILL RESULT IF ANY ARE LEFT BLANK. If the Supplier is registered to SA8000, A6-A27 are optional for the Supplier, but must be verified by GEXPRO SERVICES during any site audit.  Please submit a copy of SA8000 certification.</t>
  </si>
  <si>
    <t>注：问题A1-A5为必填项。有任一项未填，得分将为0。如果供应商已注册到SA8000，则A6-A27对于供应商是可选填的，但必须由GEXPRO SERVICES进行现场审核验证。 请提交SA8000认证的副本。</t>
  </si>
  <si>
    <t>Remarque: Si le fournisseur est enregistré auprès de SA8000, les numéros A6 à A27 sont facultatifs pour le fournisseur mais doivent être vérifiés par GEXPRO SERVICES lors de tout audit du site. Veuillez soumettre une copie de la certification SA8000.</t>
  </si>
  <si>
    <t>Megjegyzés: Ha szállító regisztrált az SA8000-hez, az A6-27 nem kötelező a szállító számára, de a GEXPRO SERVICES-nak ellenőriznie kell bármely helyszíni ellenőrzés során. Kérjük, küldje el a SA8000 tanúsítvány másolatát.</t>
  </si>
  <si>
    <t>Nota: Si el Proveedor está registrado en SA8000, A6-A27 son opcionales para el Proveedor, pero GEXPRO SERVICES debe verificarlo durante cualquier auditoría del sitio. Por favor envíe una copia de la certificación SA8000.</t>
  </si>
  <si>
    <t>Hinweis: DIE FRAGEN A1-A5 SIND OBLIGATORISCH, EINE PUNKTZAHL VON 0 ERGIBT SICH, WENN EINE JEDWEDE STELLE LEER GELASSEN WIRD. Falls der Lieferant für SA8000 registriert ist, sind A6-A27 für den Lieferanten optional, müssen aber von GEXPRO SERVICES bei einem Vor-Ort-Audit geprüft werden. Bitte reichen Sie eine Kopie der SA8000-Zertifizierung ein</t>
  </si>
  <si>
    <t>Note:  If the Supplier is registered to ISO14001, E13-E15 are optional for the Supplier, but must be verified by GEXPRO SERVICES during any site audit.  Please submit a copy of ISO14001 certification.</t>
  </si>
  <si>
    <t>注意：若供应商已经经过ISO14001标准认证，第E13-E15 的问题供应商可选择作答，但是必须经过 GEXPRO SERVICES的现场确认。请提供ISO14001证书复印件。</t>
  </si>
  <si>
    <t>Remarque: Si le fournisseur est inscrit à la norme ISO 14001 , E13 - E15 sont en option pour le fournisseur , mais doit être vérifié par GEXPRO SERVICES durant un audit du site . Veuillez soumettre une copie de la certification ISO 14001.</t>
  </si>
  <si>
    <t>Megjegyzés:  Ha a Szállító az ISO14001 szabvány szerint regisztrált, az E13-E15 választható a Szállító számára, de erről a GEXPRO SERVICES-nak kell meggyőződnie valamely helyszíni ellenőrzés során.  Kérjük, nyújtsa be az ISO14001 tanúsítvány egy példányát.</t>
  </si>
  <si>
    <t>Notas:  Si el Proveedor está registrado bajo la norma ISO14001, E11-E12 son opcionales para el Proveedor, pero GEXPRO SERVICES deberá verificar esto durante cualquier auditoría in situ.  Por favor envíe una copia de la certificación ISO14001 y continúe con E13</t>
  </si>
  <si>
    <t>Hinweis  Falls der Lieferant für ISO14001 registriert ist, sind E13-E15 für den Lieferanten optional, müssen aber von GEXPRO SERVICES bei einem Vor-Ort-Audit geprüft werden.  Bitte reichen Sie eine Kopie der ISO14001-Zertifizierung ein.</t>
  </si>
  <si>
    <t>Note:  QUESTIONS S1 AND S9-S11 ARE MANDATORY, A SCORE OF 0 WILL RESULT IF ANY ARE LEFT BLANK. If the Supplier is registered to C-TPAT, S2-S8 are optional for the Supplier, but must be verified by GEXPRO SERVICES during any site audit.  Please submit copy of C-TPAT registration or registration number. If company does not import or export, mark N/A</t>
  </si>
  <si>
    <t>Remarque :  Si le fournisseur a obtenu la certification (C-TPAT), les questions S2 à S8 sont facultatives pour le fournisseur, mais doivent être vérifiées par GEXPRO SERVICES pendant les audits sur site.  Envoyez une copie de la certification C-TPAT. Si la compagnie n'importe pas ou n'exporte pas, marque N / A</t>
  </si>
  <si>
    <t>Megjegyzés:  Ha a Szállítót bejegyezték a C-TPAT szerint, az S2-S8 választható a Szállító számára, de erről a GEXPRO SERVICES-nak kell meggyőződnie valamely helyszíni ellenőrzés során.  Kérjük, nyújtsa be a C-TPAT regisztráció másolatát. Ha a vállalat nem importál vagy exportál, jelölje meg a N / A értéket</t>
  </si>
  <si>
    <t xml:space="preserve">Notas:  Si el Proveedor está registrado en C-TPAT, S2-S8 son opcionales para el Proveedor, pero GEXPRO SERVICES deberá verificar esto durante cualquier auditoría in situ.  Por favor, adjunte su copia del registro de C-TPAT. Si la empresa no importa ni exporta, marque N / A
</t>
  </si>
  <si>
    <t xml:space="preserve">Hinweis:  Falls der Lieferant für C-TPAT registriert ist, sind S9-S11 für den Lieferanten optional, müssen aber von GEXPRO SERVICES bei einem Vor-Ort-Audit geprüft werden.  Bitte reichen Sie eine Kopie der C-TPAT-Registrierung ein. Wenn das Unternehmen nicht importiert oder exportiert wird, markieren Sie n.z.
</t>
  </si>
  <si>
    <t>GEXPRO SERVICES SZÁLLÍTÓI ÉRTÉKELÉS &amp; TELEPHELY-ELLENŐRZÉS</t>
  </si>
  <si>
    <t>PARTICIPANTS A L'AUDIT - GEXPRO SERVICES</t>
  </si>
  <si>
    <t>GEXPRO SERVICES 打分</t>
  </si>
  <si>
    <t>SCORE GEXPRO SERVICES</t>
  </si>
  <si>
    <t>GEXPRO SERVICES PONTOZÁSA</t>
  </si>
  <si>
    <t>PUNTAJE GEXPRO SERVICES</t>
  </si>
  <si>
    <t>GEXPRO SERVICES-PUNKTZAHL</t>
  </si>
  <si>
    <t xml:space="preserve">SCORE GEXPRO SERVICES
</t>
  </si>
  <si>
    <t xml:space="preserve">GEXPRO SERVICES PONTOZÁSA
</t>
  </si>
  <si>
    <t xml:space="preserve">PUNTAJE GEXPRO SERVICES
</t>
  </si>
  <si>
    <t xml:space="preserve">GEXPRO SERVICES-PUNKTZAHL
</t>
  </si>
  <si>
    <t xml:space="preserve"> 注意：问题S1和S9-S11为必填题，任何一项未填写，其分为0。若供应商已经经过C-TPAT认证，第S2-S8 的问题供应商可选择作答，但是必须经过 GEXPRO SERVICES 的现场确认。请提供C-TPAT 证书复印件或者证书号码。如果公司不進口或出口，則標記N / A</t>
  </si>
  <si>
    <t xml:space="preserve">For Wind Suppliers Only: Supplier has completed APQP4Wind training through GEXPRO SERVICES </t>
  </si>
  <si>
    <t>供应商已经通过GEXPRO SERVICES 完成了APQP4WIND的培训</t>
  </si>
  <si>
    <t xml:space="preserve">WIND' comme partenaire commercial: Le fournisseur a complété la formation de l'APQP4Wind par GEXPRO SERVICES </t>
  </si>
  <si>
    <t>Csak 'WIND' beszállítóknak: A beszállító elvégezte az APQP4Wind oktatást a GEXPRO SERVICES -en keresztül</t>
  </si>
  <si>
    <t xml:space="preserve">Solo aplica para suplidores de Wind: El proveedor ha completado la capacitación APQP4Wind a través de GEXPRO SERVICES </t>
  </si>
  <si>
    <t>Nur für 'WIND' Lieferanten: Lieferant hat der Training APQP4Wind  durch GEXPRO SERVICES machen lassen.</t>
  </si>
  <si>
    <t>The supplier has a Safety Management System registered by a third party to ISO45001</t>
  </si>
  <si>
    <t>供应商有通过第三方认证的ISO45001安全管理系统</t>
  </si>
  <si>
    <t xml:space="preserve">Le fournisseur a un système de gestion de sécurité certifié ISO45001 par un organisme tiers </t>
  </si>
  <si>
    <t>A szállító harmadik fél által az ISO45001 szerint regisztrált Biztonságos Üzemeltetési Rendszerrel rendelkezik.</t>
  </si>
  <si>
    <t>El proveedor tiene un Sistema de Administración de Seguridad registrado por un tercero conforme a ISO45001</t>
  </si>
  <si>
    <t>Der Lieferant verfügt über ein von einem Dritten nach ISO45001 registriertes Sicherheitsmanagementsystem</t>
  </si>
  <si>
    <t>A senior management representative has been appointed who is responsible for ensuring the working environment meets the requirements of ISO45001.</t>
  </si>
  <si>
    <t>有指定高层管理代表负责确保工作环境满足ISO45001的要求。</t>
  </si>
  <si>
    <t>Le fournisseur a un système de gestion de sécurité conforme à ISO45001 mais non certifié</t>
  </si>
  <si>
    <t>A szállító rendelkezik Biztonságos Üzemeltetési Rendszerrel, de azt nem regisztrálták az ISO45001 szerint.</t>
  </si>
  <si>
    <t>The supplier has a Safety Management System compliant with, but not registered to, ISO45001</t>
  </si>
  <si>
    <t>供应商有符合ISO45001要求的安全管理系统，但是没有通过第三方认证。</t>
  </si>
  <si>
    <t>Note:  If the Supplier is registered to ISO45001, E2-E11 are optional for the Supplier, but must be verified by GEXPRO SERVICES during any site audit.  Please submit a copy of ISO45001 certification and continue with E12.</t>
  </si>
  <si>
    <t>注意：若供应商已经经过ISO45001标准认证，第E2-E11 的问题供应商可选择作答，但是必须经过 GEXPRO SERVICES的现场确认。请提供ISO45001证书复印件并完成第E12个问题。</t>
  </si>
  <si>
    <t>Remarque: Si le fournisseur est inscrit à ISO45001 , les questions E2 -E11 sont facultatives pour le fournisseur , mais doivent être vérifiées par GEXPRO SERVICES durant un audit du site . Veuillez soumettre une copie de la certification OHSAS 18001 et continuer avec E12 .</t>
  </si>
  <si>
    <t>Megjegyzés:  Ha a Szállító az ISO45001 szabvány szerint regisztrált, az E2-E11 választható a Szállító számára, de erről a GEXPRO SERVICES-nak kell meggyőződnie valamely helyszíni ellenőrzés során.  Kérjük, nyújtsa be az ISO45001 tanúsítás egy példányát, és folytassa az E12-zel.</t>
  </si>
  <si>
    <t>Notas:  Si el Proveedor está registrado bajo la norma ISO45001, E2-E9 son opcionales para el Proveedor, pero GEXPRO SERVICES deberá verificar esto durante cualquier auditoría in situ  Por favor envíe una copia de la certificación OSHAS18001 y continúe con E10</t>
  </si>
  <si>
    <t>Hinweis:  Falls der Lieferant für ISO45001 registriert ist, sind E2-E11 für den Lieferanten optional, müssen aber von GEXPRO SERVICES bei einem Vor-Ort-Audit geprüft werden.  Bitte reichen Sie eine Kopie der ISO45001-Zertifizierung ein und fahren Sie mit E12 fort.</t>
  </si>
  <si>
    <t>Hazardous Materials Management</t>
  </si>
  <si>
    <t>Hazardous materials were controlled using SDS (Safety Data Sheet). Workers who might come in contact with these materials have access to the SDS.</t>
  </si>
  <si>
    <t>Not all workers have access to the SDS documents.</t>
  </si>
  <si>
    <t xml:space="preserve">SDS (Safety Data Sheet) is not available. There is no other documentations on how to store, handle, transport and clean up the hazardous materials. </t>
  </si>
  <si>
    <t>Safety Manual</t>
  </si>
  <si>
    <t>E16</t>
  </si>
  <si>
    <t>E17</t>
  </si>
  <si>
    <t>List the applicable document number and expiration date</t>
  </si>
  <si>
    <t xml:space="preserve">Safety manual/procedure are mainly missing or insufficient. </t>
  </si>
  <si>
    <t>Safety manual/procedure is not updated on timely basis and/or not all the employees know how to access to them.</t>
  </si>
  <si>
    <t>Safety manual/procedure is available to provide instruction on safety hazard prevention/ avoidance and emergency response. All the employees know how to access to them.</t>
  </si>
  <si>
    <t>有害物质管控</t>
  </si>
  <si>
    <t>安全手册</t>
  </si>
  <si>
    <t>Gestion des produits dangereux</t>
  </si>
  <si>
    <t>Instruction de sécurité</t>
  </si>
  <si>
    <t>Veszélyes anyagok kezelése</t>
  </si>
  <si>
    <t>Biztonságtechnikai kézikönyv</t>
  </si>
  <si>
    <t>Gefahrstoffmanagement</t>
  </si>
  <si>
    <t>Sicherheitshandbuch</t>
  </si>
  <si>
    <t>按SDS安全说明书管控有害物质。可能接触此类物质的工人能查阅到安全说明书。</t>
  </si>
  <si>
    <t>有安全手册/程序可用于提供有关安全危害预防/避免和应急响应的说明。全员知道查阅该手册的途径。</t>
  </si>
  <si>
    <t>Les matières dangereuses ont été contrôlées à l'aide de FDS (Fiche de Données de Sécurité). Les travailleurs qui pourraient entrer en contact avec ces matériaux ont accès à la FDS.</t>
  </si>
  <si>
    <t>Le manuel / La procédure de sécurité est disponible pour fournir des instructions sur la prévention et la gestion des risques de sécurité et les interventions d'urgence. Tous les employés savent comment y accéder.</t>
  </si>
  <si>
    <t>A veszélyes anyagokat SDS (biztonságtechnikai adatlap) segítségével ellenőrizték. Azok a dolgozók, akik esetleg érintkezhetnek ezekkel az anyagokkal, hozzáférhetnek az SDS-hez.</t>
  </si>
  <si>
    <t>A biztonságtechnikai kézikönyv/eljárás rendelkezésre áll, hogy útmutatást adjon a biztonsági kockázatok megelőzéséről/ elkerüléséről és a vészhelyzeti reagálásról. Minden dolgozó tudja, hogyan férhet ezekhez hozzá.</t>
  </si>
  <si>
    <t>Gefährliche Materialien wurden mit SDB (Sicherheitsdatenblatt) kontrolliert. Mitarbeiter, die mit diesen Materialien in Kontakt kommen könnten, haben Zugriff auf das Sicherheitsdatenblatt.</t>
  </si>
  <si>
    <t>Ein Sicherheitshandbuch/-verfahren ist verfügbar, um Anweisungen zur Verhütung/Vermeidung von Sicherheitsgefahren und zur Notfallreaktion zu geben. Alle Mitarbeiter wissen, wie sie darauf zugreifen können.</t>
  </si>
  <si>
    <t>并非所有工人可以查阅到安全说明书。</t>
  </si>
  <si>
    <t>安全手册/程序未能及时更新及/或并非全员知道查阅途径。</t>
  </si>
  <si>
    <t>Nem minden dolgozó fér hozzá az SDS dokumentumokhoz.</t>
  </si>
  <si>
    <t>A biztonságtechnikai kézikönyvet/eljárást nem frissítik időben, és/vagy nem minden dolgozó tudja, hogyan férhet hozzá.</t>
  </si>
  <si>
    <t>Tous les travailleurs n'ont pas accès aux documents FDS.</t>
  </si>
  <si>
    <t>Le manuel / la procédure de sécurité n'est pas mis à jour dans les délais requis et/ou tous les employés ne savent pas comment y accéder.</t>
  </si>
  <si>
    <t>Nicht alle Mitarbeiter haben Zugriff auf die SDB-Dokumente.</t>
  </si>
  <si>
    <t>Sicherheitshandbuch/-verfahren werden nicht rechtzeitig aktualisiert und/oder nicht alle Mitarbeiter wissen, wie sie darauf zugreifen können.</t>
  </si>
  <si>
    <t xml:space="preserve">没有安全说明书。也没有关于如何储存，搬运，运输和清理有害物质的其他文件。 </t>
  </si>
  <si>
    <t>安全手册/程序主要内容缺失或者不足。</t>
  </si>
  <si>
    <t>Az SDS (biztonságtechnikai adatlap) nem áll rendelkezésre. Nincs más dokumentáció a veszélyes anyagok tárolásáról, kezeléséről, szállításáról és ártalmatlanításáról.</t>
  </si>
  <si>
    <t>A biztonságtechnikai kézikönyv/eljárások többnyire hiányoznak vagy nem kielégítőek.</t>
  </si>
  <si>
    <t>La FDS (Fiche de Données de Sécurité) n'est pas disponible. Il n'y a pas d'autres documentations sur la façon de stocker, manipuler, transporter et nettoyer les matières dangereuses.</t>
  </si>
  <si>
    <t>Le manuel / la procédure de sécurité sont principalement manquants ou insuffisants.</t>
  </si>
  <si>
    <t>SDB (Sicherheitsdatenblatt) ist nicht verfügbar. Weitere Dokumentationen zur Lagerung, Handhabung, Transport und Entsorgung der Gefahrstoffe gibt es nicht.</t>
  </si>
  <si>
    <t>Sicherheitshandbuch/-verfahren fehlen überwiegend oder sind unzureichend.</t>
  </si>
  <si>
    <t>Geben Sie die zutreffende Dokumentennummer und das Ablaufdatum an.</t>
  </si>
  <si>
    <t>Indiquez le numéro de document requis et la date d'expiration</t>
  </si>
  <si>
    <t>Adja meg a vonatkozó dokumentum számát és lejárati dátumát.</t>
  </si>
  <si>
    <t>请列举适用文件的代码和失效日期。</t>
  </si>
  <si>
    <t>Manejo de materiales peligrosos</t>
  </si>
  <si>
    <t>Manual de Seguridad</t>
  </si>
  <si>
    <t>El manual / procedimiento de seguridad está disponible para proporcionar instrucciones sobre prevención/ precaución de riesgos de seguridad y respuesta a emergencias. Todos los empleados saben cómo acceder a ellos.</t>
  </si>
  <si>
    <t>Los materiales peligrosos se controlaron utilizando SDS (Ficha de datos de seguridad). Los trabajadores que puedan entrar en contacto con estos materiales tienen acceso a la SDS.</t>
  </si>
  <si>
    <t>No todos los trabajadores tienen acceso a los documentos SDS</t>
  </si>
  <si>
    <t>El manual / procedimiento de seguridad no se actualiza continuamente y / o no todos los empleados saben cómo acceder a ellos</t>
  </si>
  <si>
    <t>SDS (Ficha de datos de seguridad) no está disponible. No hay otra documentación sobre como almacenar, manipular, transportar y limpiar los materiales peligrosos.</t>
  </si>
  <si>
    <t>El manual / procedimiento de seguridad no existe o es insuficiente</t>
  </si>
  <si>
    <t>Indique el número de documento aplicable y la fecha de vencimiento.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</si>
</sst>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409]mmmm\ d\,\ yyyy;@"/>
  </numFmts>
  <fonts count="42" x14ac:knownFonts="1">
    <font>
      <sz val="10"/>
      <name val="Arial"/>
      <family val="2"/>
    </font>
    <font>
      <sz val="11"/>
      <name val="Calibri"/>
      <family val="2"/>
    </font>
    <font>
      <sz val="10"/>
      <name val="Arial"/>
      <family val="2"/>
    </font>
    <font>
      <sz val="10"/>
      <name val="Arial"/>
      <family val="2"/>
    </font>
    <font>
      <b/>
      <sz val="10"/>
      <name val="Arial"/>
      <family val="2"/>
    </font>
    <font>
      <b/>
      <sz val="14"/>
      <name val="Arial"/>
      <family val="2"/>
    </font>
    <font>
      <sz val="9"/>
      <color indexed="13"/>
      <name val="Arial"/>
      <family val="2"/>
    </font>
    <font>
      <b/>
      <sz val="9"/>
      <color indexed="13"/>
      <name val="Arial"/>
      <family val="2"/>
    </font>
    <font>
      <b/>
      <sz val="18"/>
      <color indexed="13"/>
      <name val="Arial"/>
      <family val="2"/>
    </font>
    <font>
      <b/>
      <sz val="12"/>
      <color indexed="13"/>
      <name val="Arial"/>
      <family val="2"/>
    </font>
    <font>
      <b/>
      <sz val="12"/>
      <color indexed="12"/>
      <name val="Arial"/>
      <family val="2"/>
    </font>
    <font>
      <b/>
      <sz val="10"/>
      <color indexed="10"/>
      <name val="Arial"/>
      <family val="2"/>
    </font>
    <font>
      <b/>
      <sz val="9"/>
      <name val="Arial"/>
      <family val="2"/>
    </font>
    <font>
      <sz val="9"/>
      <name val="Arial"/>
      <family val="2"/>
    </font>
    <font>
      <b/>
      <sz val="12"/>
      <name val="Arial"/>
      <family val="2"/>
    </font>
    <font>
      <sz val="8"/>
      <name val="Arial"/>
      <family val="2"/>
    </font>
    <font>
      <b/>
      <sz val="20"/>
      <name val="Arial"/>
      <family val="2"/>
    </font>
    <font>
      <sz val="10"/>
      <color indexed="9"/>
      <name val="Arial"/>
      <family val="2"/>
    </font>
    <font>
      <b/>
      <sz val="10"/>
      <color indexed="9"/>
      <name val="Arial"/>
      <family val="2"/>
    </font>
    <font>
      <b/>
      <sz val="18"/>
      <color indexed="9"/>
      <name val="Arial"/>
      <family val="2"/>
    </font>
    <font>
      <b/>
      <sz val="11"/>
      <name val="Arial"/>
      <family val="2"/>
    </font>
    <font>
      <sz val="11"/>
      <name val="Arial"/>
      <family val="2"/>
    </font>
    <font>
      <sz val="11"/>
      <color indexed="16"/>
      <name val="Arial"/>
      <family val="2"/>
    </font>
    <font>
      <sz val="12"/>
      <name val="Arial"/>
      <family val="2"/>
    </font>
    <font>
      <u/>
      <sz val="7.5"/>
      <color indexed="12"/>
      <name val="Arial"/>
      <family val="2"/>
    </font>
    <font>
      <b/>
      <sz val="14"/>
      <color indexed="10"/>
      <name val="Arial"/>
      <family val="2"/>
    </font>
    <font>
      <sz val="9"/>
      <color indexed="8"/>
      <name val="Arial"/>
      <family val="2"/>
    </font>
    <font>
      <sz val="9"/>
      <color indexed="12"/>
      <name val="Arial"/>
      <family val="2"/>
    </font>
    <font>
      <b/>
      <sz val="9"/>
      <color indexed="10"/>
      <name val="Arial"/>
      <family val="2"/>
    </font>
    <font>
      <sz val="9"/>
      <color rgb="FFFF0000"/>
      <name val="Arial"/>
      <family val="2"/>
    </font>
    <font>
      <b/>
      <sz val="12"/>
      <color rgb="FFFF0000"/>
      <name val="Arial"/>
      <family val="2"/>
    </font>
    <font>
      <sz val="16"/>
      <color rgb="FFFF0000"/>
      <name val="Arial"/>
      <family val="2"/>
    </font>
    <font>
      <sz val="9"/>
      <color theme="5"/>
      <name val="Arial"/>
      <family val="2"/>
    </font>
    <font>
      <i/>
      <sz val="11"/>
      <color rgb="FF7F7F7F"/>
      <name val="Calibri"/>
      <family val="2"/>
      <scheme val="minor"/>
    </font>
    <font>
      <sz val="10"/>
      <color rgb="FF000000"/>
      <name val="Segoe UI"/>
      <family val="2"/>
    </font>
    <font>
      <sz val="11"/>
      <name val="DengXian"/>
    </font>
    <font>
      <sz val="11"/>
      <name val="Calibri"/>
      <family val="2"/>
    </font>
    <font>
      <sz val="10"/>
      <color theme="1"/>
      <name val="Segoe UI"/>
      <family val="2"/>
    </font>
    <font>
      <sz val="9"/>
      <color rgb="FFC00000"/>
      <name val="Arial"/>
      <family val="2"/>
    </font>
    <font>
      <sz val="9"/>
      <color theme="1"/>
      <name val="Arial"/>
      <family val="2"/>
    </font>
    <font>
      <sz val="10"/>
      <color rgb="FFFF0000"/>
      <name val="Arial"/>
      <family val="2"/>
    </font>
    <font>
      <sz val="9"/>
      <color theme="4"/>
      <name val="Arial"/>
      <family val="2"/>
    </font>
  </fonts>
  <fills count="14">
    <fill>
      <patternFill patternType="none"/>
    </fill>
    <fill>
      <patternFill patternType="gray125"/>
    </fill>
    <fill>
      <patternFill patternType="solid">
        <fgColor indexed="18"/>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54"/>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2F2F2"/>
        <bgColor rgb="FFFFFFCC"/>
      </patternFill>
    </fill>
    <fill>
      <patternFill patternType="solid">
        <fgColor rgb="FFD9D9D9"/>
        <bgColor rgb="FFF2F2F2"/>
      </patternFill>
    </fill>
    <fill>
      <patternFill patternType="solid">
        <fgColor rgb="FFFAC090"/>
        <bgColor rgb="FFC0C0C0"/>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2" fillId="0" borderId="0" applyFont="0" applyFill="0" applyBorder="0" applyAlignment="0" applyProtection="0"/>
    <xf numFmtId="0" fontId="24" fillId="0" borderId="0" applyNumberFormat="0" applyFill="0" applyBorder="0" applyAlignment="0" applyProtection="0">
      <alignment vertical="top"/>
      <protection locked="0"/>
    </xf>
    <xf numFmtId="9" fontId="2" fillId="0" borderId="0" applyFont="0" applyFill="0" applyBorder="0" applyAlignment="0" applyProtection="0"/>
    <xf numFmtId="0" fontId="33" fillId="0" borderId="0" applyNumberFormat="0" applyFill="0" applyBorder="0" applyAlignment="0" applyProtection="0"/>
  </cellStyleXfs>
  <cellXfs count="148">
    <xf numFmtId="0" fontId="0" fillId="0" borderId="0" xfId="0"/>
    <xf numFmtId="0" fontId="5" fillId="0" borderId="0" xfId="0" applyFont="1" applyBorder="1" applyAlignment="1" applyProtection="1">
      <alignment horizontal="left" vertical="center"/>
    </xf>
    <xf numFmtId="0" fontId="6" fillId="2" borderId="1" xfId="0" applyFont="1" applyFill="1" applyBorder="1" applyAlignment="1" applyProtection="1">
      <alignment horizontal="center" vertical="center" textRotation="90"/>
    </xf>
    <xf numFmtId="0" fontId="7" fillId="2" borderId="1" xfId="0" applyFont="1" applyFill="1" applyBorder="1" applyAlignment="1" applyProtection="1">
      <alignment horizontal="center" vertical="center" textRotation="90"/>
    </xf>
    <xf numFmtId="0" fontId="10" fillId="3" borderId="1"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textRotation="90" wrapText="1"/>
    </xf>
    <xf numFmtId="0" fontId="14" fillId="0"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textRotation="90" wrapText="1"/>
    </xf>
    <xf numFmtId="0" fontId="13" fillId="0" borderId="1" xfId="0" applyFont="1" applyFill="1" applyBorder="1" applyAlignment="1" applyProtection="1">
      <alignment vertical="center" wrapText="1"/>
    </xf>
    <xf numFmtId="0" fontId="12" fillId="3" borderId="2" xfId="0" applyFont="1" applyFill="1" applyBorder="1" applyAlignment="1" applyProtection="1">
      <alignment horizontal="center" vertical="center" textRotation="90" wrapText="1"/>
    </xf>
    <xf numFmtId="0" fontId="3" fillId="0" borderId="0" xfId="0" applyFont="1" applyFill="1" applyBorder="1" applyAlignment="1" applyProtection="1">
      <alignment vertical="center"/>
    </xf>
    <xf numFmtId="0" fontId="3" fillId="0" borderId="0" xfId="0" applyFont="1" applyFill="1" applyAlignment="1" applyProtection="1">
      <alignment vertical="center"/>
    </xf>
    <xf numFmtId="0" fontId="17" fillId="0" borderId="0" xfId="0" applyFont="1" applyFill="1" applyBorder="1" applyAlignment="1" applyProtection="1">
      <alignment vertical="center"/>
    </xf>
    <xf numFmtId="0" fontId="18" fillId="0" borderId="0" xfId="0" applyFont="1" applyBorder="1" applyAlignment="1">
      <alignment horizontal="left" vertical="top" wrapText="1"/>
    </xf>
    <xf numFmtId="0" fontId="17" fillId="0" borderId="0" xfId="0" applyFont="1" applyBorder="1" applyAlignment="1">
      <alignment horizontal="left" vertical="top" wrapText="1"/>
    </xf>
    <xf numFmtId="164" fontId="21" fillId="0" borderId="1" xfId="0" applyNumberFormat="1" applyFont="1" applyFill="1" applyBorder="1" applyAlignment="1" applyProtection="1">
      <alignment horizontal="center" vertical="center" wrapText="1"/>
      <protection locked="0"/>
    </xf>
    <xf numFmtId="9" fontId="21" fillId="0" borderId="1" xfId="0"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right" vertical="center" wrapText="1"/>
    </xf>
    <xf numFmtId="0" fontId="22" fillId="0" borderId="1" xfId="0" applyNumberFormat="1" applyFont="1" applyFill="1" applyBorder="1" applyAlignment="1" applyProtection="1">
      <alignment horizontal="left" vertical="center" wrapText="1"/>
      <protection locked="0"/>
    </xf>
    <xf numFmtId="0" fontId="22" fillId="0" borderId="1" xfId="0" applyNumberFormat="1" applyFont="1" applyFill="1" applyBorder="1" applyAlignment="1" applyProtection="1">
      <alignment horizontal="left" vertical="center"/>
      <protection locked="0"/>
    </xf>
    <xf numFmtId="6" fontId="22" fillId="4" borderId="1" xfId="0" applyNumberFormat="1" applyFont="1" applyFill="1" applyBorder="1" applyAlignment="1" applyProtection="1">
      <alignment horizontal="left" vertical="top" wrapText="1"/>
      <protection locked="0"/>
    </xf>
    <xf numFmtId="0" fontId="22" fillId="4" borderId="1" xfId="0" applyFont="1" applyFill="1" applyBorder="1" applyAlignment="1" applyProtection="1">
      <alignment horizontal="left" vertical="top" wrapText="1"/>
      <protection locked="0"/>
    </xf>
    <xf numFmtId="0" fontId="22" fillId="0" borderId="1" xfId="1" applyNumberFormat="1" applyFont="1" applyFill="1" applyBorder="1" applyAlignment="1" applyProtection="1">
      <alignment horizontal="left" vertical="center"/>
      <protection locked="0"/>
    </xf>
    <xf numFmtId="0" fontId="17" fillId="0" borderId="0" xfId="0" applyFont="1" applyFill="1" applyBorder="1" applyAlignment="1">
      <alignment horizontal="left"/>
    </xf>
    <xf numFmtId="0" fontId="21" fillId="4"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center" vertical="center" wrapText="1"/>
      <protection locked="0"/>
    </xf>
    <xf numFmtId="9" fontId="0" fillId="0" borderId="0" xfId="0" applyNumberFormat="1"/>
    <xf numFmtId="0" fontId="24" fillId="0" borderId="1" xfId="2" applyNumberFormat="1" applyFont="1" applyFill="1" applyBorder="1" applyAlignment="1" applyProtection="1">
      <alignment horizontal="left" vertical="center"/>
      <protection locked="0"/>
    </xf>
    <xf numFmtId="0" fontId="0" fillId="0" borderId="0" xfId="0" applyAlignment="1">
      <alignment wrapText="1"/>
    </xf>
    <xf numFmtId="0" fontId="14" fillId="5" borderId="1" xfId="0" applyFont="1" applyFill="1" applyBorder="1" applyAlignment="1" applyProtection="1">
      <alignment horizontal="right" vertical="center"/>
    </xf>
    <xf numFmtId="164" fontId="21" fillId="0" borderId="1" xfId="0" applyNumberFormat="1" applyFont="1" applyFill="1" applyBorder="1" applyAlignment="1" applyProtection="1">
      <alignment horizontal="center" vertical="center" wrapText="1"/>
    </xf>
    <xf numFmtId="9" fontId="23" fillId="0" borderId="1" xfId="0" applyNumberFormat="1" applyFont="1" applyFill="1" applyBorder="1" applyAlignment="1" applyProtection="1">
      <alignment horizontal="center" vertical="center" wrapText="1"/>
    </xf>
    <xf numFmtId="0" fontId="20" fillId="5" borderId="1" xfId="0" applyFont="1" applyFill="1" applyBorder="1" applyAlignment="1" applyProtection="1">
      <alignment horizontal="right" vertical="center"/>
    </xf>
    <xf numFmtId="0" fontId="3"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Border="1" applyAlignment="1" applyProtection="1"/>
    <xf numFmtId="0" fontId="13" fillId="0" borderId="0" xfId="0" applyFont="1" applyFill="1" applyBorder="1" applyAlignment="1" applyProtection="1">
      <alignment horizontal="center" vertical="center" textRotation="90"/>
    </xf>
    <xf numFmtId="0" fontId="4" fillId="0" borderId="0" xfId="0" applyFont="1" applyFill="1" applyBorder="1" applyAlignment="1" applyProtection="1">
      <alignment horizontal="left" vertical="top"/>
    </xf>
    <xf numFmtId="0" fontId="18" fillId="0" borderId="0" xfId="0" applyFont="1" applyFill="1" applyBorder="1" applyAlignment="1" applyProtection="1">
      <alignment horizontal="center" vertical="center"/>
    </xf>
    <xf numFmtId="9" fontId="9" fillId="2" borderId="1" xfId="3"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xf>
    <xf numFmtId="0" fontId="4" fillId="0" borderId="0" xfId="0" applyFont="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Border="1" applyAlignment="1" applyProtection="1">
      <alignment vertical="center"/>
    </xf>
    <xf numFmtId="0" fontId="4" fillId="0" borderId="0" xfId="0" applyFont="1" applyFill="1" applyBorder="1" applyAlignment="1" applyProtection="1">
      <alignment horizontal="center" vertical="center" wrapText="1"/>
    </xf>
    <xf numFmtId="0" fontId="3" fillId="0" borderId="0" xfId="0" applyFont="1" applyBorder="1" applyAlignment="1" applyProtection="1">
      <alignment horizontal="center" vertical="center" textRotation="90"/>
    </xf>
    <xf numFmtId="0" fontId="3" fillId="0" borderId="0" xfId="0" applyFont="1" applyBorder="1" applyAlignment="1" applyProtection="1">
      <alignment vertical="center" wrapText="1"/>
    </xf>
    <xf numFmtId="0" fontId="0" fillId="0" borderId="0" xfId="0" applyAlignment="1" applyProtection="1"/>
    <xf numFmtId="0" fontId="0" fillId="0" borderId="0" xfId="0" applyAlignment="1" applyProtection="1">
      <alignment vertical="center"/>
    </xf>
    <xf numFmtId="0" fontId="13" fillId="5" borderId="1" xfId="0" applyFont="1" applyFill="1" applyBorder="1" applyAlignment="1" applyProtection="1">
      <alignment vertical="center" wrapText="1"/>
    </xf>
    <xf numFmtId="9" fontId="13" fillId="5" borderId="1" xfId="0" applyNumberFormat="1" applyFont="1" applyFill="1" applyBorder="1" applyAlignment="1" applyProtection="1">
      <alignment vertical="center" wrapText="1"/>
    </xf>
    <xf numFmtId="9" fontId="13" fillId="0" borderId="1" xfId="0" applyNumberFormat="1" applyFont="1" applyFill="1" applyBorder="1" applyAlignment="1" applyProtection="1">
      <alignment vertical="center" wrapText="1"/>
    </xf>
    <xf numFmtId="0" fontId="21" fillId="0" borderId="1" xfId="0" applyFont="1" applyFill="1" applyBorder="1" applyAlignment="1" applyProtection="1">
      <alignment horizontal="left" vertical="center" wrapText="1"/>
      <protection locked="0"/>
    </xf>
    <xf numFmtId="0" fontId="27" fillId="0" borderId="3" xfId="0" applyFont="1" applyFill="1" applyBorder="1" applyAlignment="1" applyProtection="1">
      <alignment vertical="center" wrapText="1"/>
      <protection locked="0"/>
    </xf>
    <xf numFmtId="0" fontId="26" fillId="0" borderId="1" xfId="0" applyFont="1" applyFill="1" applyBorder="1" applyAlignment="1" applyProtection="1">
      <alignment vertical="center" wrapText="1"/>
    </xf>
    <xf numFmtId="0" fontId="28" fillId="7" borderId="3" xfId="0" applyFont="1" applyFill="1" applyBorder="1" applyAlignment="1" applyProtection="1">
      <alignment vertical="center" wrapText="1"/>
    </xf>
    <xf numFmtId="0" fontId="0" fillId="8" borderId="0" xfId="0" applyFill="1"/>
    <xf numFmtId="0" fontId="22" fillId="9" borderId="1" xfId="1" applyNumberFormat="1" applyFont="1" applyFill="1" applyBorder="1" applyAlignment="1" applyProtection="1">
      <alignment horizontal="left" vertical="center"/>
      <protection locked="0"/>
    </xf>
    <xf numFmtId="9" fontId="23" fillId="9" borderId="1" xfId="0" applyNumberFormat="1" applyFont="1" applyFill="1" applyBorder="1" applyAlignment="1" applyProtection="1">
      <alignment horizontal="center" vertical="center" wrapText="1"/>
    </xf>
    <xf numFmtId="0" fontId="22" fillId="9" borderId="1" xfId="0" applyFont="1" applyFill="1" applyBorder="1" applyAlignment="1" applyProtection="1">
      <alignment horizontal="center" vertical="center" wrapText="1"/>
      <protection locked="0"/>
    </xf>
    <xf numFmtId="0" fontId="26" fillId="0" borderId="7" xfId="0" applyFont="1" applyFill="1" applyBorder="1" applyAlignment="1" applyProtection="1">
      <alignment vertical="center" wrapText="1"/>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textRotation="90"/>
    </xf>
    <xf numFmtId="0" fontId="13" fillId="0" borderId="7" xfId="0" applyFont="1" applyFill="1" applyBorder="1" applyAlignment="1" applyProtection="1">
      <alignment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29" fillId="0" borderId="1" xfId="0" applyFont="1" applyFill="1" applyBorder="1" applyAlignment="1" applyProtection="1">
      <alignment vertical="center" wrapText="1"/>
      <protection locked="0"/>
    </xf>
    <xf numFmtId="0" fontId="29" fillId="9" borderId="1" xfId="0" applyFont="1" applyFill="1" applyBorder="1" applyAlignment="1" applyProtection="1">
      <alignment vertical="center" wrapText="1"/>
      <protection locked="0"/>
    </xf>
    <xf numFmtId="0" fontId="29" fillId="0" borderId="3" xfId="0" applyFont="1" applyFill="1" applyBorder="1" applyAlignment="1" applyProtection="1">
      <alignment vertical="center" wrapText="1"/>
      <protection locked="0"/>
    </xf>
    <xf numFmtId="0" fontId="30" fillId="3" borderId="1"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textRotation="90" wrapText="1"/>
    </xf>
    <xf numFmtId="0" fontId="31" fillId="0" borderId="0" xfId="0" applyFont="1" applyFill="1" applyAlignment="1" applyProtection="1">
      <alignment horizontal="right" vertical="center"/>
    </xf>
    <xf numFmtId="0" fontId="31" fillId="0" borderId="0" xfId="0" applyFont="1" applyAlignment="1" applyProtection="1">
      <alignment horizontal="center"/>
      <protection locked="0"/>
    </xf>
    <xf numFmtId="0" fontId="0" fillId="0" borderId="0" xfId="0" applyFont="1" applyFill="1" applyBorder="1" applyAlignment="1" applyProtection="1">
      <alignment vertical="center"/>
    </xf>
    <xf numFmtId="0" fontId="2" fillId="0" borderId="0" xfId="0" applyFont="1" applyBorder="1" applyAlignment="1" applyProtection="1"/>
    <xf numFmtId="0" fontId="0" fillId="0" borderId="0" xfId="0" applyFont="1" applyBorder="1" applyAlignment="1" applyProtection="1">
      <alignment vertical="center"/>
    </xf>
    <xf numFmtId="0" fontId="2" fillId="0" borderId="0" xfId="0" applyFont="1" applyBorder="1" applyAlignment="1" applyProtection="1">
      <alignment horizontal="center" vertical="center" textRotation="90"/>
    </xf>
    <xf numFmtId="0" fontId="13" fillId="0" borderId="7" xfId="0" applyFont="1" applyFill="1" applyBorder="1" applyAlignment="1" applyProtection="1">
      <alignment vertical="center" wrapText="1"/>
      <protection locked="0"/>
    </xf>
    <xf numFmtId="0" fontId="32" fillId="0" borderId="1" xfId="0" applyFont="1" applyFill="1" applyBorder="1" applyAlignment="1" applyProtection="1">
      <alignment vertical="center" wrapText="1"/>
    </xf>
    <xf numFmtId="0" fontId="32" fillId="0" borderId="1" xfId="0" applyFont="1" applyFill="1" applyBorder="1" applyAlignment="1" applyProtection="1">
      <alignment vertical="center" wrapText="1"/>
      <protection locked="0"/>
    </xf>
    <xf numFmtId="0" fontId="32" fillId="9" borderId="1" xfId="0" applyFont="1" applyFill="1" applyBorder="1" applyAlignment="1" applyProtection="1">
      <alignment vertical="center" wrapText="1"/>
    </xf>
    <xf numFmtId="0" fontId="2" fillId="0" borderId="0" xfId="0" applyFont="1" applyFill="1" applyAlignment="1" applyProtection="1">
      <alignment vertical="center"/>
    </xf>
    <xf numFmtId="0" fontId="2" fillId="4" borderId="0" xfId="0" applyFont="1" applyFill="1" applyBorder="1" applyAlignment="1" applyProtection="1">
      <alignment vertical="center"/>
    </xf>
    <xf numFmtId="0" fontId="14" fillId="0" borderId="1" xfId="0" applyFont="1" applyBorder="1" applyAlignment="1" applyProtection="1">
      <alignment horizontal="center" vertical="center" wrapText="1"/>
      <protection locked="0"/>
    </xf>
    <xf numFmtId="0" fontId="2" fillId="0" borderId="0" xfId="4" applyFont="1" applyAlignment="1">
      <alignment vertical="top" wrapText="1"/>
    </xf>
    <xf numFmtId="0" fontId="2" fillId="0" borderId="0" xfId="4" applyFont="1" applyAlignment="1">
      <alignment wrapText="1"/>
    </xf>
    <xf numFmtId="0" fontId="2" fillId="0" borderId="0" xfId="4" applyFont="1" applyBorder="1" applyAlignment="1">
      <alignment vertical="top"/>
    </xf>
    <xf numFmtId="0" fontId="2" fillId="0" borderId="0" xfId="4" applyFont="1" applyAlignment="1">
      <alignment vertical="top"/>
    </xf>
    <xf numFmtId="0" fontId="2" fillId="0" borderId="0" xfId="4" applyFont="1" applyBorder="1" applyAlignment="1">
      <alignment vertical="top" wrapText="1"/>
    </xf>
    <xf numFmtId="0" fontId="2" fillId="11" borderId="0" xfId="4" applyFont="1" applyFill="1" applyAlignment="1">
      <alignment vertical="top" wrapText="1"/>
    </xf>
    <xf numFmtId="0" fontId="2" fillId="0" borderId="0" xfId="4" applyFont="1" applyAlignment="1">
      <alignment horizontal="left" vertical="top" wrapText="1"/>
    </xf>
    <xf numFmtId="0" fontId="2" fillId="0" borderId="0" xfId="4" applyFont="1"/>
    <xf numFmtId="0" fontId="2" fillId="0" borderId="0" xfId="4" applyFont="1" applyAlignment="1">
      <alignment horizontal="left" vertical="top"/>
    </xf>
    <xf numFmtId="0" fontId="2" fillId="10" borderId="0" xfId="4" applyFont="1" applyFill="1" applyAlignment="1">
      <alignment vertical="top" wrapText="1"/>
    </xf>
    <xf numFmtId="0" fontId="2" fillId="10" borderId="0" xfId="4" applyFont="1" applyFill="1" applyAlignment="1">
      <alignment horizontal="left" vertical="top" wrapText="1"/>
    </xf>
    <xf numFmtId="0" fontId="2" fillId="0" borderId="0" xfId="4" applyFont="1" applyAlignment="1">
      <alignment horizontal="center" vertical="top" wrapText="1"/>
    </xf>
    <xf numFmtId="0" fontId="34" fillId="0" borderId="0" xfId="0" applyFont="1" applyAlignment="1">
      <alignment horizontal="left" vertical="center" wrapText="1"/>
    </xf>
    <xf numFmtId="0" fontId="34" fillId="0" borderId="0" xfId="0" applyFont="1" applyAlignment="1">
      <alignment vertical="center" wrapText="1"/>
    </xf>
    <xf numFmtId="0" fontId="4" fillId="13" borderId="0" xfId="0" applyFont="1" applyFill="1" applyAlignment="1">
      <alignment vertical="top" wrapText="1"/>
    </xf>
    <xf numFmtId="0" fontId="0" fillId="0" borderId="0" xfId="0" applyFont="1" applyAlignment="1">
      <alignment vertical="top" wrapText="1"/>
    </xf>
    <xf numFmtId="0" fontId="0" fillId="0" borderId="0" xfId="4" applyFont="1" applyAlignment="1">
      <alignment vertical="top" wrapText="1"/>
    </xf>
    <xf numFmtId="0" fontId="2" fillId="0" borderId="0" xfId="0" applyFont="1"/>
    <xf numFmtId="0" fontId="2" fillId="0" borderId="0" xfId="0" applyFont="1" applyAlignment="1">
      <alignment vertical="top" wrapText="1"/>
    </xf>
    <xf numFmtId="0" fontId="2" fillId="0" borderId="0" xfId="4" applyFont="1" applyAlignment="1">
      <alignment horizontal="center" vertical="top"/>
    </xf>
    <xf numFmtId="0" fontId="2" fillId="0" borderId="0" xfId="0" applyFont="1" applyAlignment="1">
      <alignment wrapText="1"/>
    </xf>
    <xf numFmtId="0" fontId="2" fillId="0" borderId="0" xfId="0" applyFont="1" applyAlignment="1">
      <alignment vertical="top"/>
    </xf>
    <xf numFmtId="0" fontId="2" fillId="0" borderId="0" xfId="4" applyFont="1" applyBorder="1" applyAlignment="1" applyProtection="1">
      <alignment vertical="center"/>
    </xf>
    <xf numFmtId="0" fontId="2" fillId="0" borderId="0" xfId="0" applyFont="1" applyFill="1" applyAlignment="1">
      <alignment vertical="top" wrapText="1"/>
    </xf>
    <xf numFmtId="0" fontId="35" fillId="0" borderId="0" xfId="0" applyFont="1" applyAlignment="1">
      <alignment vertical="center"/>
    </xf>
    <xf numFmtId="0" fontId="36" fillId="0" borderId="0" xfId="0" applyFont="1" applyAlignment="1">
      <alignment vertical="center" wrapText="1"/>
    </xf>
    <xf numFmtId="0" fontId="2" fillId="8" borderId="0" xfId="0" applyFont="1" applyFill="1" applyAlignment="1">
      <alignment vertical="top" wrapText="1"/>
    </xf>
    <xf numFmtId="0" fontId="36" fillId="0" borderId="0" xfId="0" applyFont="1" applyAlignment="1">
      <alignment wrapText="1"/>
    </xf>
    <xf numFmtId="0" fontId="35" fillId="0" borderId="0" xfId="0" applyFont="1"/>
    <xf numFmtId="0" fontId="2" fillId="12" borderId="0" xfId="4" applyFont="1" applyFill="1" applyAlignment="1">
      <alignment vertical="top" wrapText="1"/>
    </xf>
    <xf numFmtId="0" fontId="0" fillId="0" borderId="0" xfId="0" applyFont="1" applyAlignment="1">
      <alignment horizontal="left" vertical="center" wrapText="1"/>
    </xf>
    <xf numFmtId="0" fontId="34" fillId="0" borderId="0" xfId="0" quotePrefix="1" applyFont="1" applyAlignment="1">
      <alignment horizontal="left" vertical="center" wrapText="1"/>
    </xf>
    <xf numFmtId="0" fontId="0" fillId="0" borderId="0" xfId="0" quotePrefix="1" applyAlignment="1">
      <alignment horizontal="left" vertical="center" wrapText="1"/>
    </xf>
    <xf numFmtId="0" fontId="34" fillId="0" borderId="0" xfId="0" quotePrefix="1" applyFont="1" applyAlignment="1">
      <alignment vertical="center" wrapText="1"/>
    </xf>
    <xf numFmtId="0" fontId="38" fillId="9" borderId="1" xfId="0" applyFont="1" applyFill="1" applyBorder="1" applyAlignment="1" applyProtection="1">
      <alignment vertical="center" wrapText="1"/>
    </xf>
    <xf numFmtId="0" fontId="39" fillId="0" borderId="7" xfId="0" applyFont="1" applyFill="1" applyBorder="1" applyAlignment="1" applyProtection="1">
      <alignment vertical="center" wrapText="1"/>
    </xf>
    <xf numFmtId="0" fontId="40" fillId="0" borderId="0" xfId="4" applyFont="1" applyAlignment="1">
      <alignment vertical="top" wrapText="1"/>
    </xf>
    <xf numFmtId="0" fontId="41" fillId="3" borderId="1" xfId="0" applyFont="1" applyFill="1" applyBorder="1" applyAlignment="1">
      <alignment horizontal="center" vertical="center" textRotation="90" wrapText="1"/>
    </xf>
    <xf numFmtId="0" fontId="41" fillId="3" borderId="1" xfId="0" applyFont="1" applyFill="1" applyBorder="1" applyAlignment="1" applyProtection="1">
      <alignment horizontal="center" vertical="center" textRotation="90" wrapText="1"/>
    </xf>
    <xf numFmtId="0" fontId="41" fillId="0" borderId="1" xfId="0" applyFont="1" applyFill="1" applyBorder="1" applyAlignment="1" applyProtection="1">
      <alignment vertical="center" wrapText="1"/>
    </xf>
    <xf numFmtId="0" fontId="41" fillId="0" borderId="3" xfId="0" applyFont="1" applyBorder="1" applyAlignment="1" applyProtection="1">
      <alignment vertical="center" wrapText="1"/>
      <protection locked="0"/>
    </xf>
    <xf numFmtId="0" fontId="39" fillId="3" borderId="1" xfId="0" applyFont="1" applyFill="1" applyBorder="1" applyAlignment="1">
      <alignment horizontal="center" vertical="center" textRotation="90" wrapText="1"/>
    </xf>
    <xf numFmtId="0" fontId="21" fillId="4" borderId="3" xfId="0" applyFont="1" applyFill="1" applyBorder="1" applyAlignment="1" applyProtection="1">
      <alignment horizontal="left" vertical="center" wrapText="1"/>
      <protection locked="0"/>
    </xf>
    <xf numFmtId="0" fontId="21" fillId="4" borderId="4" xfId="0" applyFont="1" applyFill="1" applyBorder="1" applyAlignment="1" applyProtection="1">
      <alignment horizontal="left" vertical="center" wrapText="1"/>
      <protection locked="0"/>
    </xf>
    <xf numFmtId="0" fontId="20" fillId="5" borderId="3" xfId="0" applyFont="1" applyFill="1" applyBorder="1" applyAlignment="1" applyProtection="1">
      <alignment horizontal="left" vertical="center" wrapText="1"/>
    </xf>
    <xf numFmtId="0" fontId="20" fillId="5" borderId="4" xfId="0" applyFont="1" applyFill="1" applyBorder="1" applyAlignment="1" applyProtection="1">
      <alignment horizontal="left" vertical="center" wrapText="1"/>
    </xf>
    <xf numFmtId="0" fontId="20" fillId="5" borderId="3" xfId="0" applyFont="1" applyFill="1" applyBorder="1" applyAlignment="1" applyProtection="1">
      <alignment horizontal="left" vertical="center"/>
    </xf>
    <xf numFmtId="0" fontId="20" fillId="5" borderId="4" xfId="0" applyFont="1" applyFill="1" applyBorder="1" applyAlignment="1" applyProtection="1">
      <alignment horizontal="left" vertical="center"/>
    </xf>
    <xf numFmtId="0" fontId="19" fillId="6" borderId="3" xfId="0" applyFont="1" applyFill="1" applyBorder="1" applyAlignment="1" applyProtection="1">
      <alignment horizontal="left" vertical="center" wrapText="1"/>
    </xf>
    <xf numFmtId="0" fontId="19" fillId="6" borderId="5" xfId="0" applyFont="1" applyFill="1" applyBorder="1" applyAlignment="1" applyProtection="1">
      <alignment horizontal="left" vertical="center" wrapText="1"/>
    </xf>
    <xf numFmtId="0" fontId="19" fillId="6" borderId="4" xfId="0" applyFont="1" applyFill="1" applyBorder="1" applyAlignment="1" applyProtection="1">
      <alignment horizontal="left" vertical="center" wrapText="1"/>
    </xf>
    <xf numFmtId="0" fontId="25" fillId="4" borderId="6"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14" fillId="5" borderId="3" xfId="0" applyFont="1" applyFill="1" applyBorder="1" applyAlignment="1" applyProtection="1">
      <alignment horizontal="left" vertical="center"/>
    </xf>
    <xf numFmtId="0" fontId="14" fillId="5" borderId="4" xfId="0" applyFont="1" applyFill="1" applyBorder="1" applyAlignment="1" applyProtection="1">
      <alignment horizontal="left" vertical="center"/>
    </xf>
    <xf numFmtId="0" fontId="8" fillId="2" borderId="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4" xfId="0" applyFont="1" applyFill="1" applyBorder="1" applyAlignment="1" applyProtection="1">
      <alignment horizontal="center" vertical="center"/>
    </xf>
  </cellXfs>
  <cellStyles count="5">
    <cellStyle name="Currency" xfId="1" builtinId="4"/>
    <cellStyle name="Explanatory Text" xfId="4" builtinId="53"/>
    <cellStyle name="Hyperlink" xfId="2" builtinId="8"/>
    <cellStyle name="Normal" xfId="0" builtinId="0"/>
    <cellStyle name="Percent" xfId="3" builtinId="5"/>
  </cellStyles>
  <dxfs count="4">
    <dxf>
      <fill>
        <patternFill patternType="none">
          <bgColor indexed="65"/>
        </patternFill>
      </fill>
      <border>
        <left style="thin">
          <color indexed="64"/>
        </left>
        <right style="thin">
          <color indexed="64"/>
        </right>
        <top style="thin">
          <color indexed="64"/>
        </top>
        <bottom style="thin">
          <color indexed="64"/>
        </bottom>
      </border>
    </dxf>
    <dxf>
      <font>
        <b/>
        <i val="0"/>
        <condense val="0"/>
        <extend val="0"/>
      </font>
      <fill>
        <patternFill>
          <bgColor indexed="13"/>
        </patternFill>
      </fill>
    </dxf>
    <dxf>
      <font>
        <b/>
        <i val="0"/>
        <condense val="0"/>
        <extend val="0"/>
      </font>
      <fill>
        <patternFill>
          <bgColor indexed="11"/>
        </patternFill>
      </fill>
    </dxf>
    <dxf>
      <font>
        <b/>
        <i val="0"/>
        <condense val="0"/>
        <extend val="0"/>
        <color indexed="9"/>
      </font>
      <fill>
        <patternFill>
          <bgColor indexed="1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worksheet" Target="worksheets/sheet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chartsheet" Target="chartsheets/sheet1.xml"/><Relationship Id="rId12" Type="http://schemas.openxmlformats.org/officeDocument/2006/relationships/chartsheet" Target="chartsheets/sheet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5.xml"/><Relationship Id="rId5" Type="http://schemas.openxmlformats.org/officeDocument/2006/relationships/worksheet" Target="worksheets/sheet5.xml"/><Relationship Id="rId15" Type="http://schemas.openxmlformats.org/officeDocument/2006/relationships/worksheet" Target="worksheets/sheet9.xml"/><Relationship Id="rId10" Type="http://schemas.openxmlformats.org/officeDocument/2006/relationships/chartsheet" Target="chartsheets/sheet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chartsheet" Target="chartsheets/sheet3.xml"/><Relationship Id="rId14" Type="http://schemas.openxmlformats.org/officeDocument/2006/relationships/worksheet" Target="worksheets/sheet8.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rgbClr val="000000"/>
                </a:solidFill>
                <a:latin typeface="Arial"/>
                <a:ea typeface="Arial"/>
                <a:cs typeface="Arial"/>
              </a:defRPr>
            </a:pPr>
            <a:r>
              <a:rPr lang="en-US" sz="1400" b="1" i="0" u="none" strike="noStrike">
                <a:effectLst/>
                <a:latin typeface="Arial" pitchFamily="34" charset="0"/>
                <a:cs typeface="Arial" pitchFamily="34" charset="0"/>
              </a:rPr>
              <a:t>Summary</a:t>
            </a:r>
            <a:r>
              <a:rPr lang="en-US" sz="1400" b="1" i="0" u="none" strike="noStrike" baseline="0">
                <a:effectLst/>
              </a:rPr>
              <a:t>/ </a:t>
            </a:r>
            <a:r>
              <a:rPr lang="ja-JP" altLang="en-US" sz="1400" b="1" i="0" u="none" strike="noStrike" baseline="0">
                <a:effectLst/>
              </a:rPr>
              <a:t>摘要</a:t>
            </a:r>
            <a:r>
              <a:rPr lang="en-US" altLang="ja-JP" sz="1400" b="1" i="0" u="none" strike="noStrike" baseline="0">
                <a:effectLst/>
              </a:rPr>
              <a:t>/Récapitulatif/Összegzés/Resumen/Zusammenfassung</a:t>
            </a:r>
            <a:r>
              <a:rPr lang="en-US" sz="1400" b="1" i="0" u="none" strike="noStrike">
                <a:effectLst/>
                <a:latin typeface="Arial" pitchFamily="34" charset="0"/>
                <a:cs typeface="Arial" pitchFamily="34" charset="0"/>
              </a:rPr>
              <a:t> </a:t>
            </a:r>
            <a:endParaRPr lang="en-US" sz="1400" b="1">
              <a:latin typeface="Arial" pitchFamily="34" charset="0"/>
              <a:cs typeface="Arial" pitchFamily="34" charset="0"/>
            </a:endParaRPr>
          </a:p>
        </c:rich>
      </c:tx>
      <c:layout>
        <c:manualLayout>
          <c:xMode val="edge"/>
          <c:yMode val="edge"/>
          <c:x val="0.15310190369540874"/>
          <c:y val="2.8262637901969572E-2"/>
        </c:manualLayout>
      </c:layout>
      <c:overlay val="0"/>
      <c:spPr>
        <a:noFill/>
        <a:ln w="25400">
          <a:noFill/>
        </a:ln>
      </c:spPr>
    </c:title>
    <c:autoTitleDeleted val="0"/>
    <c:plotArea>
      <c:layout>
        <c:manualLayout>
          <c:layoutTarget val="inner"/>
          <c:xMode val="edge"/>
          <c:yMode val="edge"/>
          <c:x val="6.1043285238623748E-2"/>
          <c:y val="0.19575856443719414"/>
          <c:w val="0.92785793562708108"/>
          <c:h val="0.73898858075040785"/>
        </c:manualLayout>
      </c:layout>
      <c:barChart>
        <c:barDir val="col"/>
        <c:grouping val="clustered"/>
        <c:varyColors val="0"/>
        <c:ser>
          <c:idx val="0"/>
          <c:order val="0"/>
          <c:tx>
            <c:strRef>
              <c:f>Sheet1!$B$1</c:f>
              <c:strCache>
                <c:ptCount val="1"/>
                <c:pt idx="0">
                  <c:v>SUPPLIER SELF SCORE</c:v>
                </c:pt>
              </c:strCache>
            </c:strRef>
          </c:tx>
          <c:spPr>
            <a:solidFill>
              <a:srgbClr val="9999FF"/>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Sheet1!$A$2:$A$7</c:f>
              <c:strCache>
                <c:ptCount val="6"/>
                <c:pt idx="0">
                  <c:v>Financial</c:v>
                </c:pt>
                <c:pt idx="1">
                  <c:v>Quality </c:v>
                </c:pt>
                <c:pt idx="2">
                  <c:v>Social Accountability</c:v>
                </c:pt>
                <c:pt idx="3">
                  <c:v>Environment &amp; Safety</c:v>
                </c:pt>
                <c:pt idx="4">
                  <c:v>Security</c:v>
                </c:pt>
                <c:pt idx="5">
                  <c:v>SCORE</c:v>
                </c:pt>
              </c:strCache>
            </c:strRef>
          </c:cat>
          <c:val>
            <c:numRef>
              <c:f>Sheet1!$B$2:$B$7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C3A-4831-8C73-899211AA0148}"/>
            </c:ext>
          </c:extLst>
        </c:ser>
        <c:ser>
          <c:idx val="1"/>
          <c:order val="1"/>
          <c:tx>
            <c:strRef>
              <c:f>Sheet1!$C$1</c:f>
              <c:strCache>
                <c:ptCount val="1"/>
                <c:pt idx="0">
                  <c:v>GEXPRO SERVICES SCORE</c:v>
                </c:pt>
              </c:strCache>
            </c:strRef>
          </c:tx>
          <c:spPr>
            <a:solidFill>
              <a:srgbClr val="993366"/>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Sheet1!$A$2:$A$7</c:f>
              <c:strCache>
                <c:ptCount val="6"/>
                <c:pt idx="0">
                  <c:v>Financial</c:v>
                </c:pt>
                <c:pt idx="1">
                  <c:v>Quality </c:v>
                </c:pt>
                <c:pt idx="2">
                  <c:v>Social Accountability</c:v>
                </c:pt>
                <c:pt idx="3">
                  <c:v>Environment &amp; Safety</c:v>
                </c:pt>
                <c:pt idx="4">
                  <c:v>Security</c:v>
                </c:pt>
                <c:pt idx="5">
                  <c:v>SCORE</c:v>
                </c:pt>
              </c:strCache>
            </c:strRef>
          </c:cat>
          <c:val>
            <c:numRef>
              <c:f>Sheet1!$C$2:$C$7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C3A-4831-8C73-899211AA0148}"/>
            </c:ext>
          </c:extLst>
        </c:ser>
        <c:dLbls>
          <c:showLegendKey val="0"/>
          <c:showVal val="0"/>
          <c:showCatName val="0"/>
          <c:showSerName val="0"/>
          <c:showPercent val="0"/>
          <c:showBubbleSize val="0"/>
        </c:dLbls>
        <c:gapWidth val="150"/>
        <c:axId val="116523392"/>
        <c:axId val="116524928"/>
      </c:barChart>
      <c:catAx>
        <c:axId val="116523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116524928"/>
        <c:crosses val="autoZero"/>
        <c:auto val="1"/>
        <c:lblAlgn val="ctr"/>
        <c:lblOffset val="100"/>
        <c:tickLblSkip val="1"/>
        <c:tickMarkSkip val="1"/>
        <c:noMultiLvlLbl val="0"/>
      </c:catAx>
      <c:valAx>
        <c:axId val="116524928"/>
        <c:scaling>
          <c:orientation val="minMax"/>
          <c:max val="1.2"/>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6523392"/>
        <c:crosses val="autoZero"/>
        <c:crossBetween val="between"/>
        <c:majorUnit val="0.2"/>
        <c:minorUnit val="0.04"/>
      </c:valAx>
      <c:spPr>
        <a:solidFill>
          <a:srgbClr val="C0C0C0"/>
        </a:solidFill>
        <a:ln w="12700">
          <a:solidFill>
            <a:srgbClr val="808080"/>
          </a:solidFill>
          <a:prstDash val="solid"/>
        </a:ln>
      </c:spPr>
    </c:plotArea>
    <c:legend>
      <c:legendPos val="r"/>
      <c:layout>
        <c:manualLayout>
          <c:xMode val="edge"/>
          <c:yMode val="edge"/>
          <c:x val="0.37290033594624861"/>
          <c:y val="9.6091205211726385E-2"/>
          <c:w val="0.30347144456886899"/>
          <c:h val="6.1889250814332247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Financial / </a:t>
            </a:r>
            <a:r>
              <a:rPr lang="ja-JP" altLang="en-US" sz="1400" b="1" i="0" u="none" strike="noStrike" baseline="0">
                <a:effectLst/>
              </a:rPr>
              <a:t>财政部</a:t>
            </a:r>
            <a:r>
              <a:rPr lang="en-US" altLang="ja-JP" sz="1400" b="1" i="0" u="none" strike="noStrike" baseline="0">
                <a:effectLst/>
              </a:rPr>
              <a:t>/Gestion financière/Pénzügyi/ Finanzas/Finanzen</a:t>
            </a:r>
            <a:r>
              <a:rPr lang="en-US" sz="1400" b="1" i="0" u="none" strike="noStrike" baseline="0"/>
              <a:t> </a:t>
            </a:r>
            <a:endParaRPr lang="en-US" b="1"/>
          </a:p>
        </c:rich>
      </c:tx>
      <c:layout>
        <c:manualLayout>
          <c:xMode val="edge"/>
          <c:yMode val="edge"/>
          <c:x val="0.17734235068320828"/>
          <c:y val="3.0432025265134541E-2"/>
        </c:manualLayout>
      </c:layout>
      <c:overlay val="0"/>
      <c:spPr>
        <a:noFill/>
        <a:ln w="25400">
          <a:noFill/>
        </a:ln>
      </c:spPr>
    </c:title>
    <c:autoTitleDeleted val="0"/>
    <c:plotArea>
      <c:layout>
        <c:manualLayout>
          <c:layoutTarget val="inner"/>
          <c:xMode val="edge"/>
          <c:yMode val="edge"/>
          <c:x val="4.4395116537180909E-2"/>
          <c:y val="0.19575856443719414"/>
          <c:w val="0.94450610432852389"/>
          <c:h val="0.55628058727569329"/>
        </c:manualLayout>
      </c:layout>
      <c:barChart>
        <c:barDir val="col"/>
        <c:grouping val="clustered"/>
        <c:varyColors val="0"/>
        <c:ser>
          <c:idx val="0"/>
          <c:order val="0"/>
          <c:tx>
            <c:strRef>
              <c:f>Financial!$H$5</c:f>
              <c:strCache>
                <c:ptCount val="1"/>
                <c:pt idx="0">
                  <c:v>SUPPLIER SELF SCORE</c:v>
                </c:pt>
              </c:strCache>
            </c:strRef>
          </c:tx>
          <c:spPr>
            <a:solidFill>
              <a:srgbClr val="9999FF"/>
            </a:solidFill>
            <a:ln w="12700">
              <a:solidFill>
                <a:srgbClr val="000000"/>
              </a:solidFill>
              <a:prstDash val="solid"/>
            </a:ln>
          </c:spPr>
          <c:invertIfNegative val="0"/>
          <c:cat>
            <c:strRef>
              <c:f>Financial!$C$6:$C$19</c:f>
              <c:strCache>
                <c:ptCount val="14"/>
                <c:pt idx="0">
                  <c:v>Public Company</c:v>
                </c:pt>
                <c:pt idx="1">
                  <c:v>Years in Business
</c:v>
                </c:pt>
                <c:pt idx="2">
                  <c:v>Global Business</c:v>
                </c:pt>
                <c:pt idx="3">
                  <c:v>Customer Dependency</c:v>
                </c:pt>
                <c:pt idx="4">
                  <c:v>Capital Change</c:v>
                </c:pt>
                <c:pt idx="5">
                  <c:v>Liabilities Ratio</c:v>
                </c:pt>
                <c:pt idx="6">
                  <c:v>Average GP% Trend</c:v>
                </c:pt>
                <c:pt idx="7">
                  <c:v>Sales Trend</c:v>
                </c:pt>
                <c:pt idx="8">
                  <c:v>Audit Report Opinion</c:v>
                </c:pt>
                <c:pt idx="9">
                  <c:v>Bank Loan Delinquency</c:v>
                </c:pt>
                <c:pt idx="10">
                  <c:v>Cashflow</c:v>
                </c:pt>
                <c:pt idx="11">
                  <c:v>Litigation</c:v>
                </c:pt>
                <c:pt idx="12">
                  <c:v>Tax Issues</c:v>
                </c:pt>
                <c:pt idx="13">
                  <c:v>Management Stability</c:v>
                </c:pt>
              </c:strCache>
            </c:strRef>
          </c:cat>
          <c:val>
            <c:numRef>
              <c:f>Financial!$H$6:$H$19</c:f>
              <c:numCache>
                <c:formatCode>General</c:formatCode>
                <c:ptCount val="14"/>
              </c:numCache>
            </c:numRef>
          </c:val>
          <c:extLst>
            <c:ext xmlns:c16="http://schemas.microsoft.com/office/drawing/2014/chart" uri="{C3380CC4-5D6E-409C-BE32-E72D297353CC}">
              <c16:uniqueId val="{00000000-3BD0-4E93-B699-90C5577CD04F}"/>
            </c:ext>
          </c:extLst>
        </c:ser>
        <c:ser>
          <c:idx val="1"/>
          <c:order val="1"/>
          <c:tx>
            <c:strRef>
              <c:f>Financial!$I$5</c:f>
              <c:strCache>
                <c:ptCount val="1"/>
                <c:pt idx="0">
                  <c:v>GEXPRO SERVICES SCORE</c:v>
                </c:pt>
              </c:strCache>
            </c:strRef>
          </c:tx>
          <c:spPr>
            <a:solidFill>
              <a:srgbClr val="993366"/>
            </a:solidFill>
            <a:ln w="12700">
              <a:solidFill>
                <a:srgbClr val="000000"/>
              </a:solidFill>
              <a:prstDash val="solid"/>
            </a:ln>
          </c:spPr>
          <c:invertIfNegative val="0"/>
          <c:cat>
            <c:strRef>
              <c:f>Financial!$C$6:$C$19</c:f>
              <c:strCache>
                <c:ptCount val="14"/>
                <c:pt idx="0">
                  <c:v>Public Company</c:v>
                </c:pt>
                <c:pt idx="1">
                  <c:v>Years in Business
</c:v>
                </c:pt>
                <c:pt idx="2">
                  <c:v>Global Business</c:v>
                </c:pt>
                <c:pt idx="3">
                  <c:v>Customer Dependency</c:v>
                </c:pt>
                <c:pt idx="4">
                  <c:v>Capital Change</c:v>
                </c:pt>
                <c:pt idx="5">
                  <c:v>Liabilities Ratio</c:v>
                </c:pt>
                <c:pt idx="6">
                  <c:v>Average GP% Trend</c:v>
                </c:pt>
                <c:pt idx="7">
                  <c:v>Sales Trend</c:v>
                </c:pt>
                <c:pt idx="8">
                  <c:v>Audit Report Opinion</c:v>
                </c:pt>
                <c:pt idx="9">
                  <c:v>Bank Loan Delinquency</c:v>
                </c:pt>
                <c:pt idx="10">
                  <c:v>Cashflow</c:v>
                </c:pt>
                <c:pt idx="11">
                  <c:v>Litigation</c:v>
                </c:pt>
                <c:pt idx="12">
                  <c:v>Tax Issues</c:v>
                </c:pt>
                <c:pt idx="13">
                  <c:v>Management Stability</c:v>
                </c:pt>
              </c:strCache>
            </c:strRef>
          </c:cat>
          <c:val>
            <c:numRef>
              <c:f>Financial!$I$6:$I$19</c:f>
              <c:numCache>
                <c:formatCode>General</c:formatCode>
                <c:ptCount val="14"/>
              </c:numCache>
            </c:numRef>
          </c:val>
          <c:extLst>
            <c:ext xmlns:c16="http://schemas.microsoft.com/office/drawing/2014/chart" uri="{C3380CC4-5D6E-409C-BE32-E72D297353CC}">
              <c16:uniqueId val="{00000001-3BD0-4E93-B699-90C5577CD04F}"/>
            </c:ext>
          </c:extLst>
        </c:ser>
        <c:dLbls>
          <c:showLegendKey val="0"/>
          <c:showVal val="0"/>
          <c:showCatName val="0"/>
          <c:showSerName val="0"/>
          <c:showPercent val="0"/>
          <c:showBubbleSize val="0"/>
        </c:dLbls>
        <c:gapWidth val="150"/>
        <c:axId val="116860032"/>
        <c:axId val="116861568"/>
      </c:barChart>
      <c:catAx>
        <c:axId val="116860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6861568"/>
        <c:crosses val="autoZero"/>
        <c:auto val="1"/>
        <c:lblAlgn val="ctr"/>
        <c:lblOffset val="100"/>
        <c:tickLblSkip val="1"/>
        <c:tickMarkSkip val="1"/>
        <c:noMultiLvlLbl val="0"/>
      </c:catAx>
      <c:valAx>
        <c:axId val="116861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6860032"/>
        <c:crosses val="autoZero"/>
        <c:crossBetween val="between"/>
      </c:valAx>
      <c:spPr>
        <a:solidFill>
          <a:srgbClr val="C0C0C0"/>
        </a:solidFill>
        <a:ln w="12700">
          <a:solidFill>
            <a:srgbClr val="808080"/>
          </a:solidFill>
          <a:prstDash val="solid"/>
        </a:ln>
      </c:spPr>
    </c:plotArea>
    <c:legend>
      <c:legendPos val="r"/>
      <c:layout>
        <c:manualLayout>
          <c:xMode val="edge"/>
          <c:yMode val="edge"/>
          <c:x val="0.3628219484882419"/>
          <c:y val="9.93485342019544E-2"/>
          <c:w val="0.30795072788353861"/>
          <c:h val="6.1889250814332247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Quality/ </a:t>
            </a:r>
            <a:r>
              <a:rPr lang="ja-JP" altLang="en-US" sz="1400" b="1" i="0" u="none" strike="noStrike" baseline="0">
                <a:effectLst/>
              </a:rPr>
              <a:t>质量系统</a:t>
            </a:r>
            <a:r>
              <a:rPr lang="en-US" altLang="ja-JP" sz="1400" b="1" i="0" u="none" strike="noStrike" baseline="0">
                <a:effectLst/>
              </a:rPr>
              <a:t>/Qualité/</a:t>
            </a:r>
            <a:r>
              <a:rPr lang="hu-HU" altLang="ja-JP" sz="1400" b="1" i="0" u="none" strike="noStrike" baseline="0">
                <a:effectLst/>
              </a:rPr>
              <a:t>Minőségügyi</a:t>
            </a:r>
            <a:r>
              <a:rPr lang="en-US" altLang="ja-JP" sz="1400" b="1" i="0" u="none" strike="noStrike" baseline="0">
                <a:effectLst/>
              </a:rPr>
              <a:t>/Calidad/Qualität</a:t>
            </a:r>
            <a:r>
              <a:rPr lang="en-US" sz="1400" b="1" i="0" u="none" strike="noStrike" baseline="0"/>
              <a:t> </a:t>
            </a:r>
            <a:endParaRPr lang="en-US" b="1"/>
          </a:p>
        </c:rich>
      </c:tx>
      <c:layout>
        <c:manualLayout>
          <c:xMode val="edge"/>
          <c:yMode val="edge"/>
          <c:x val="0.22998498088074937"/>
          <c:y val="3.0432025265134548E-2"/>
        </c:manualLayout>
      </c:layout>
      <c:overlay val="0"/>
      <c:spPr>
        <a:noFill/>
        <a:ln w="25400">
          <a:noFill/>
        </a:ln>
      </c:spPr>
    </c:title>
    <c:autoTitleDeleted val="0"/>
    <c:plotArea>
      <c:layout>
        <c:manualLayout>
          <c:layoutTarget val="inner"/>
          <c:xMode val="edge"/>
          <c:yMode val="edge"/>
          <c:x val="4.4395116537180909E-2"/>
          <c:y val="0.19575856443719414"/>
          <c:w val="0.94450610432852389"/>
          <c:h val="0.55628058727569329"/>
        </c:manualLayout>
      </c:layout>
      <c:barChart>
        <c:barDir val="col"/>
        <c:grouping val="clustered"/>
        <c:varyColors val="0"/>
        <c:ser>
          <c:idx val="0"/>
          <c:order val="0"/>
          <c:tx>
            <c:strRef>
              <c:f>Quality!$H$5</c:f>
              <c:strCache>
                <c:ptCount val="1"/>
                <c:pt idx="0">
                  <c:v>SUPPLIER SELF SCORE
</c:v>
                </c:pt>
              </c:strCache>
            </c:strRef>
          </c:tx>
          <c:spPr>
            <a:solidFill>
              <a:srgbClr val="9999FF"/>
            </a:solidFill>
            <a:ln w="12700">
              <a:solidFill>
                <a:srgbClr val="000000"/>
              </a:solidFill>
              <a:prstDash val="solid"/>
            </a:ln>
          </c:spPr>
          <c:invertIfNegative val="0"/>
          <c:cat>
            <c:strRef>
              <c:f>Quality!$C$6:$C$30</c:f>
              <c:strCache>
                <c:ptCount val="25"/>
                <c:pt idx="0">
                  <c:v>Quality Management System</c:v>
                </c:pt>
                <c:pt idx="1">
                  <c:v>Counterfeit Risk Mitigation</c:v>
                </c:pt>
                <c:pt idx="2">
                  <c:v>Counterfeit Risk Mitigation</c:v>
                </c:pt>
                <c:pt idx="3">
                  <c:v>Counterfeit Risk Mitigation</c:v>
                </c:pt>
                <c:pt idx="4">
                  <c:v>Counterfeit Risk Mitigation</c:v>
                </c:pt>
                <c:pt idx="5">
                  <c:v>Counterfeit Risk Mitigation</c:v>
                </c:pt>
                <c:pt idx="6">
                  <c:v>Counterfeit Risk Mitigation</c:v>
                </c:pt>
                <c:pt idx="7">
                  <c:v>Counterfeit Risk Mitigation</c:v>
                </c:pt>
                <c:pt idx="8">
                  <c:v>Counterfeit Risk Mitigation</c:v>
                </c:pt>
                <c:pt idx="9">
                  <c:v>Purchasing Process</c:v>
                </c:pt>
                <c:pt idx="10">
                  <c:v>Sub-tier Supplier Management</c:v>
                </c:pt>
                <c:pt idx="11">
                  <c:v>Sub-tier Supplier Management</c:v>
                </c:pt>
                <c:pt idx="12">
                  <c:v>Lead-Time Reduction Efforts</c:v>
                </c:pt>
                <c:pt idx="13">
                  <c:v>Control of Records</c:v>
                </c:pt>
                <c:pt idx="14">
                  <c:v>Documented Inspection Results</c:v>
                </c:pt>
                <c:pt idx="15">
                  <c:v>Approval of Product</c:v>
                </c:pt>
                <c:pt idx="16">
                  <c:v>Operator &amp; Inspector Training </c:v>
                </c:pt>
                <c:pt idx="17">
                  <c:v>Control of Non-Conforming Product</c:v>
                </c:pt>
                <c:pt idx="18">
                  <c:v>Internal Audit </c:v>
                </c:pt>
                <c:pt idx="19">
                  <c:v>Corrective &amp; Preventive Action</c:v>
                </c:pt>
                <c:pt idx="20">
                  <c:v>Customer Satisfaction</c:v>
                </c:pt>
                <c:pt idx="21">
                  <c:v>Delivery Performance
</c:v>
                </c:pt>
                <c:pt idx="22">
                  <c:v>Purchasing Information</c:v>
                </c:pt>
                <c:pt idx="23">
                  <c:v>Disaster Recovery Plan</c:v>
                </c:pt>
                <c:pt idx="24">
                  <c:v>Identification &amp; Traceability</c:v>
                </c:pt>
              </c:strCache>
            </c:strRef>
          </c:cat>
          <c:val>
            <c:numRef>
              <c:f>Quality!$H$6:$H$30</c:f>
              <c:numCache>
                <c:formatCode>General</c:formatCode>
                <c:ptCount val="25"/>
              </c:numCache>
            </c:numRef>
          </c:val>
          <c:extLst>
            <c:ext xmlns:c16="http://schemas.microsoft.com/office/drawing/2014/chart" uri="{C3380CC4-5D6E-409C-BE32-E72D297353CC}">
              <c16:uniqueId val="{00000000-5322-48C9-831A-02E46BEDE63A}"/>
            </c:ext>
          </c:extLst>
        </c:ser>
        <c:ser>
          <c:idx val="1"/>
          <c:order val="1"/>
          <c:tx>
            <c:strRef>
              <c:f>Quality!$I$5</c:f>
              <c:strCache>
                <c:ptCount val="1"/>
                <c:pt idx="0">
                  <c:v>GEXPRO SERVICES SCORE
</c:v>
                </c:pt>
              </c:strCache>
            </c:strRef>
          </c:tx>
          <c:spPr>
            <a:solidFill>
              <a:srgbClr val="993366"/>
            </a:solidFill>
            <a:ln w="12700">
              <a:solidFill>
                <a:srgbClr val="000000"/>
              </a:solidFill>
              <a:prstDash val="solid"/>
            </a:ln>
          </c:spPr>
          <c:invertIfNegative val="0"/>
          <c:cat>
            <c:strRef>
              <c:f>Quality!$C$6:$C$30</c:f>
              <c:strCache>
                <c:ptCount val="25"/>
                <c:pt idx="0">
                  <c:v>Quality Management System</c:v>
                </c:pt>
                <c:pt idx="1">
                  <c:v>Counterfeit Risk Mitigation</c:v>
                </c:pt>
                <c:pt idx="2">
                  <c:v>Counterfeit Risk Mitigation</c:v>
                </c:pt>
                <c:pt idx="3">
                  <c:v>Counterfeit Risk Mitigation</c:v>
                </c:pt>
                <c:pt idx="4">
                  <c:v>Counterfeit Risk Mitigation</c:v>
                </c:pt>
                <c:pt idx="5">
                  <c:v>Counterfeit Risk Mitigation</c:v>
                </c:pt>
                <c:pt idx="6">
                  <c:v>Counterfeit Risk Mitigation</c:v>
                </c:pt>
                <c:pt idx="7">
                  <c:v>Counterfeit Risk Mitigation</c:v>
                </c:pt>
                <c:pt idx="8">
                  <c:v>Counterfeit Risk Mitigation</c:v>
                </c:pt>
                <c:pt idx="9">
                  <c:v>Purchasing Process</c:v>
                </c:pt>
                <c:pt idx="10">
                  <c:v>Sub-tier Supplier Management</c:v>
                </c:pt>
                <c:pt idx="11">
                  <c:v>Sub-tier Supplier Management</c:v>
                </c:pt>
                <c:pt idx="12">
                  <c:v>Lead-Time Reduction Efforts</c:v>
                </c:pt>
                <c:pt idx="13">
                  <c:v>Control of Records</c:v>
                </c:pt>
                <c:pt idx="14">
                  <c:v>Documented Inspection Results</c:v>
                </c:pt>
                <c:pt idx="15">
                  <c:v>Approval of Product</c:v>
                </c:pt>
                <c:pt idx="16">
                  <c:v>Operator &amp; Inspector Training </c:v>
                </c:pt>
                <c:pt idx="17">
                  <c:v>Control of Non-Conforming Product</c:v>
                </c:pt>
                <c:pt idx="18">
                  <c:v>Internal Audit </c:v>
                </c:pt>
                <c:pt idx="19">
                  <c:v>Corrective &amp; Preventive Action</c:v>
                </c:pt>
                <c:pt idx="20">
                  <c:v>Customer Satisfaction</c:v>
                </c:pt>
                <c:pt idx="21">
                  <c:v>Delivery Performance
</c:v>
                </c:pt>
                <c:pt idx="22">
                  <c:v>Purchasing Information</c:v>
                </c:pt>
                <c:pt idx="23">
                  <c:v>Disaster Recovery Plan</c:v>
                </c:pt>
                <c:pt idx="24">
                  <c:v>Identification &amp; Traceability</c:v>
                </c:pt>
              </c:strCache>
            </c:strRef>
          </c:cat>
          <c:val>
            <c:numRef>
              <c:f>Quality!$I$6:$I$30</c:f>
              <c:numCache>
                <c:formatCode>General</c:formatCode>
                <c:ptCount val="25"/>
              </c:numCache>
            </c:numRef>
          </c:val>
          <c:extLst>
            <c:ext xmlns:c16="http://schemas.microsoft.com/office/drawing/2014/chart" uri="{C3380CC4-5D6E-409C-BE32-E72D297353CC}">
              <c16:uniqueId val="{00000001-5322-48C9-831A-02E46BEDE63A}"/>
            </c:ext>
          </c:extLst>
        </c:ser>
        <c:dLbls>
          <c:showLegendKey val="0"/>
          <c:showVal val="0"/>
          <c:showCatName val="0"/>
          <c:showSerName val="0"/>
          <c:showPercent val="0"/>
          <c:showBubbleSize val="0"/>
        </c:dLbls>
        <c:gapWidth val="150"/>
        <c:axId val="117273344"/>
        <c:axId val="117274880"/>
      </c:barChart>
      <c:catAx>
        <c:axId val="11727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7274880"/>
        <c:crosses val="autoZero"/>
        <c:auto val="1"/>
        <c:lblAlgn val="ctr"/>
        <c:lblOffset val="100"/>
        <c:tickLblSkip val="1"/>
        <c:tickMarkSkip val="1"/>
        <c:noMultiLvlLbl val="0"/>
      </c:catAx>
      <c:valAx>
        <c:axId val="1172748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7273344"/>
        <c:crosses val="autoZero"/>
        <c:crossBetween val="between"/>
      </c:valAx>
      <c:spPr>
        <a:solidFill>
          <a:srgbClr val="C0C0C0"/>
        </a:solidFill>
        <a:ln w="12700">
          <a:solidFill>
            <a:srgbClr val="808080"/>
          </a:solidFill>
          <a:prstDash val="solid"/>
        </a:ln>
      </c:spPr>
    </c:plotArea>
    <c:legend>
      <c:legendPos val="t"/>
      <c:layout>
        <c:manualLayout>
          <c:xMode val="edge"/>
          <c:yMode val="edge"/>
          <c:x val="0.34958690074155063"/>
          <c:y val="9.1273712737127366E-2"/>
          <c:w val="0.30082619851689874"/>
          <c:h val="5.7128736956660903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Social Accountability/ </a:t>
            </a:r>
            <a:r>
              <a:rPr lang="ja-JP" altLang="en-US" sz="1400" b="1" i="0" u="none" strike="noStrike" baseline="0">
                <a:effectLst/>
              </a:rPr>
              <a:t>社会责任</a:t>
            </a:r>
            <a:endParaRPr lang="en-US" b="1"/>
          </a:p>
        </c:rich>
      </c:tx>
      <c:layout>
        <c:manualLayout>
          <c:xMode val="edge"/>
          <c:yMode val="edge"/>
          <c:x val="0.35313188322097772"/>
          <c:y val="3.0432046633079926E-2"/>
        </c:manualLayout>
      </c:layout>
      <c:overlay val="0"/>
      <c:spPr>
        <a:noFill/>
        <a:ln w="25400">
          <a:noFill/>
        </a:ln>
      </c:spPr>
    </c:title>
    <c:autoTitleDeleted val="0"/>
    <c:plotArea>
      <c:layout>
        <c:manualLayout>
          <c:layoutTarget val="inner"/>
          <c:xMode val="edge"/>
          <c:yMode val="edge"/>
          <c:x val="4.4395116537180909E-2"/>
          <c:y val="0.19575856443719414"/>
          <c:w val="0.94450610432852389"/>
          <c:h val="0.55628058727569329"/>
        </c:manualLayout>
      </c:layout>
      <c:barChart>
        <c:barDir val="col"/>
        <c:grouping val="clustered"/>
        <c:varyColors val="0"/>
        <c:ser>
          <c:idx val="0"/>
          <c:order val="0"/>
          <c:tx>
            <c:strRef>
              <c:f>'Social Accountability'!$H$5</c:f>
              <c:strCache>
                <c:ptCount val="1"/>
                <c:pt idx="0">
                  <c:v>SUPPLIER SELF SCORE
</c:v>
                </c:pt>
              </c:strCache>
            </c:strRef>
          </c:tx>
          <c:invertIfNegative val="0"/>
          <c:cat>
            <c:strRef>
              <c:f>'Social Accountability'!$C$6:$C$32</c:f>
              <c:strCache>
                <c:ptCount val="27"/>
                <c:pt idx="0">
                  <c:v>Social Accountability Standard</c:v>
                </c:pt>
                <c:pt idx="1">
                  <c:v>Child Labor</c:v>
                </c:pt>
                <c:pt idx="2">
                  <c:v>Child Labor</c:v>
                </c:pt>
                <c:pt idx="3">
                  <c:v>Voluntary Workforce  </c:v>
                </c:pt>
                <c:pt idx="4">
                  <c:v>Voluntary Workforce  </c:v>
                </c:pt>
                <c:pt idx="5">
                  <c:v>Safety Management</c:v>
                </c:pt>
                <c:pt idx="6">
                  <c:v>PPE</c:v>
                </c:pt>
                <c:pt idx="7">
                  <c:v>Remuneration</c:v>
                </c:pt>
                <c:pt idx="8">
                  <c:v>Working Hours</c:v>
                </c:pt>
                <c:pt idx="9">
                  <c:v>Minimum Wage</c:v>
                </c:pt>
                <c:pt idx="10">
                  <c:v>Overtime  </c:v>
                </c:pt>
                <c:pt idx="11">
                  <c:v>Working Hours</c:v>
                </c:pt>
                <c:pt idx="12">
                  <c:v>Working Hours</c:v>
                </c:pt>
                <c:pt idx="13">
                  <c:v>Premium Wages </c:v>
                </c:pt>
                <c:pt idx="14">
                  <c:v>Deductions  </c:v>
                </c:pt>
                <c:pt idx="15">
                  <c:v>Current Payments  </c:v>
                </c:pt>
                <c:pt idx="16">
                  <c:v>Identification</c:v>
                </c:pt>
                <c:pt idx="17">
                  <c:v>Bank Verification  </c:v>
                </c:pt>
                <c:pt idx="18">
                  <c:v>Declared Hours  </c:v>
                </c:pt>
                <c:pt idx="19">
                  <c:v>Vocational Labor  </c:v>
                </c:pt>
                <c:pt idx="20">
                  <c:v>Coercion</c:v>
                </c:pt>
                <c:pt idx="21">
                  <c:v>Facilities</c:v>
                </c:pt>
                <c:pt idx="22">
                  <c:v>Unions</c:v>
                </c:pt>
                <c:pt idx="23">
                  <c:v>Unions</c:v>
                </c:pt>
                <c:pt idx="24">
                  <c:v>Discrimination</c:v>
                </c:pt>
                <c:pt idx="25">
                  <c:v>Discrimination</c:v>
                </c:pt>
                <c:pt idx="26">
                  <c:v>Disciplinary Practices</c:v>
                </c:pt>
              </c:strCache>
            </c:strRef>
          </c:cat>
          <c:val>
            <c:numRef>
              <c:f>'Social Accountability'!$H$6:$H$32</c:f>
              <c:numCache>
                <c:formatCode>General</c:formatCode>
                <c:ptCount val="27"/>
              </c:numCache>
            </c:numRef>
          </c:val>
          <c:extLst>
            <c:ext xmlns:c16="http://schemas.microsoft.com/office/drawing/2014/chart" uri="{C3380CC4-5D6E-409C-BE32-E72D297353CC}">
              <c16:uniqueId val="{00000000-E482-453A-B54C-84E2E002507C}"/>
            </c:ext>
          </c:extLst>
        </c:ser>
        <c:ser>
          <c:idx val="1"/>
          <c:order val="1"/>
          <c:tx>
            <c:strRef>
              <c:f>'Social Accountability'!$I$5</c:f>
              <c:strCache>
                <c:ptCount val="1"/>
                <c:pt idx="0">
                  <c:v>GEXPRO SERVICES SCORE
</c:v>
                </c:pt>
              </c:strCache>
            </c:strRef>
          </c:tx>
          <c:invertIfNegative val="0"/>
          <c:cat>
            <c:strRef>
              <c:f>'Social Accountability'!$C$6:$C$32</c:f>
              <c:strCache>
                <c:ptCount val="27"/>
                <c:pt idx="0">
                  <c:v>Social Accountability Standard</c:v>
                </c:pt>
                <c:pt idx="1">
                  <c:v>Child Labor</c:v>
                </c:pt>
                <c:pt idx="2">
                  <c:v>Child Labor</c:v>
                </c:pt>
                <c:pt idx="3">
                  <c:v>Voluntary Workforce  </c:v>
                </c:pt>
                <c:pt idx="4">
                  <c:v>Voluntary Workforce  </c:v>
                </c:pt>
                <c:pt idx="5">
                  <c:v>Safety Management</c:v>
                </c:pt>
                <c:pt idx="6">
                  <c:v>PPE</c:v>
                </c:pt>
                <c:pt idx="7">
                  <c:v>Remuneration</c:v>
                </c:pt>
                <c:pt idx="8">
                  <c:v>Working Hours</c:v>
                </c:pt>
                <c:pt idx="9">
                  <c:v>Minimum Wage</c:v>
                </c:pt>
                <c:pt idx="10">
                  <c:v>Overtime  </c:v>
                </c:pt>
                <c:pt idx="11">
                  <c:v>Working Hours</c:v>
                </c:pt>
                <c:pt idx="12">
                  <c:v>Working Hours</c:v>
                </c:pt>
                <c:pt idx="13">
                  <c:v>Premium Wages </c:v>
                </c:pt>
                <c:pt idx="14">
                  <c:v>Deductions  </c:v>
                </c:pt>
                <c:pt idx="15">
                  <c:v>Current Payments  </c:v>
                </c:pt>
                <c:pt idx="16">
                  <c:v>Identification</c:v>
                </c:pt>
                <c:pt idx="17">
                  <c:v>Bank Verification  </c:v>
                </c:pt>
                <c:pt idx="18">
                  <c:v>Declared Hours  </c:v>
                </c:pt>
                <c:pt idx="19">
                  <c:v>Vocational Labor  </c:v>
                </c:pt>
                <c:pt idx="20">
                  <c:v>Coercion</c:v>
                </c:pt>
                <c:pt idx="21">
                  <c:v>Facilities</c:v>
                </c:pt>
                <c:pt idx="22">
                  <c:v>Unions</c:v>
                </c:pt>
                <c:pt idx="23">
                  <c:v>Unions</c:v>
                </c:pt>
                <c:pt idx="24">
                  <c:v>Discrimination</c:v>
                </c:pt>
                <c:pt idx="25">
                  <c:v>Discrimination</c:v>
                </c:pt>
                <c:pt idx="26">
                  <c:v>Disciplinary Practices</c:v>
                </c:pt>
              </c:strCache>
            </c:strRef>
          </c:cat>
          <c:val>
            <c:numRef>
              <c:f>'Social Accountability'!$I$6:$I$32</c:f>
              <c:numCache>
                <c:formatCode>General</c:formatCode>
                <c:ptCount val="27"/>
              </c:numCache>
            </c:numRef>
          </c:val>
          <c:extLst>
            <c:ext xmlns:c16="http://schemas.microsoft.com/office/drawing/2014/chart" uri="{C3380CC4-5D6E-409C-BE32-E72D297353CC}">
              <c16:uniqueId val="{00000001-E482-453A-B54C-84E2E002507C}"/>
            </c:ext>
          </c:extLst>
        </c:ser>
        <c:dLbls>
          <c:showLegendKey val="0"/>
          <c:showVal val="0"/>
          <c:showCatName val="0"/>
          <c:showSerName val="0"/>
          <c:showPercent val="0"/>
          <c:showBubbleSize val="0"/>
        </c:dLbls>
        <c:gapWidth val="150"/>
        <c:axId val="117003392"/>
        <c:axId val="117004928"/>
      </c:barChart>
      <c:catAx>
        <c:axId val="117003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7004928"/>
        <c:crosses val="autoZero"/>
        <c:auto val="1"/>
        <c:lblAlgn val="ctr"/>
        <c:lblOffset val="100"/>
        <c:tickLblSkip val="1"/>
        <c:tickMarkSkip val="1"/>
        <c:noMultiLvlLbl val="0"/>
      </c:catAx>
      <c:valAx>
        <c:axId val="1170049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7003392"/>
        <c:crosses val="autoZero"/>
        <c:crossBetween val="between"/>
      </c:valAx>
      <c:spPr>
        <a:solidFill>
          <a:srgbClr val="C0C0C0"/>
        </a:solidFill>
        <a:ln w="12700">
          <a:solidFill>
            <a:srgbClr val="808080"/>
          </a:solidFill>
          <a:prstDash val="solid"/>
        </a:ln>
      </c:spPr>
    </c:plotArea>
    <c:legend>
      <c:legendPos val="t"/>
      <c:layout>
        <c:manualLayout>
          <c:xMode val="edge"/>
          <c:yMode val="edge"/>
          <c:x val="0.36131512787459702"/>
          <c:y val="9.7331164313432708E-2"/>
          <c:w val="0.29537426771850239"/>
          <c:h val="2.8976034789111996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Environment &amp; Safety/</a:t>
            </a:r>
            <a:r>
              <a:rPr lang="ja-JP" altLang="en-US" sz="1400" b="1" i="0" u="none" strike="noStrike" baseline="0">
                <a:effectLst/>
              </a:rPr>
              <a:t>环境与安全</a:t>
            </a:r>
            <a:r>
              <a:rPr lang="en-US" altLang="ja-JP" sz="1400" b="1" i="0" u="none" strike="noStrike" baseline="0">
                <a:effectLst/>
              </a:rPr>
              <a:t>/Environnement &amp; Sécurité/Környezetvédelmi &amp; biztonsági/Medio ambiente/Umwelt &amp; Sicherheit</a:t>
            </a:r>
            <a:r>
              <a:rPr lang="en-US" sz="1400" b="1" i="0" u="none" strike="noStrike" baseline="0"/>
              <a:t> </a:t>
            </a:r>
            <a:endParaRPr lang="en-US" b="1"/>
          </a:p>
        </c:rich>
      </c:tx>
      <c:layout>
        <c:manualLayout>
          <c:xMode val="edge"/>
          <c:yMode val="edge"/>
          <c:x val="9.9589399029488615E-2"/>
          <c:y val="1.0903783368542346E-2"/>
        </c:manualLayout>
      </c:layout>
      <c:overlay val="0"/>
      <c:spPr>
        <a:noFill/>
        <a:ln w="25400">
          <a:noFill/>
        </a:ln>
      </c:spPr>
    </c:title>
    <c:autoTitleDeleted val="0"/>
    <c:plotArea>
      <c:layout>
        <c:manualLayout>
          <c:layoutTarget val="inner"/>
          <c:xMode val="edge"/>
          <c:yMode val="edge"/>
          <c:x val="4.4395116537180909E-2"/>
          <c:y val="0.19575856443719414"/>
          <c:w val="0.94450610432852389"/>
          <c:h val="0.39804241435562804"/>
        </c:manualLayout>
      </c:layout>
      <c:barChart>
        <c:barDir val="col"/>
        <c:grouping val="clustered"/>
        <c:varyColors val="0"/>
        <c:ser>
          <c:idx val="0"/>
          <c:order val="0"/>
          <c:tx>
            <c:strRef>
              <c:f>'Environment &amp; Safety'!$H$5</c:f>
              <c:strCache>
                <c:ptCount val="1"/>
                <c:pt idx="0">
                  <c:v>SUPPLIER SELF SCORE
</c:v>
                </c:pt>
              </c:strCache>
            </c:strRef>
          </c:tx>
          <c:spPr>
            <a:solidFill>
              <a:srgbClr val="9999FF"/>
            </a:solidFill>
            <a:ln w="12700">
              <a:solidFill>
                <a:srgbClr val="000000"/>
              </a:solidFill>
              <a:prstDash val="solid"/>
            </a:ln>
          </c:spPr>
          <c:invertIfNegative val="0"/>
          <c:cat>
            <c:strRef>
              <c:f>'Environment &amp; Safety'!$C$6:$C$22</c:f>
              <c:strCache>
                <c:ptCount val="17"/>
                <c:pt idx="0">
                  <c:v>Safety Management System </c:v>
                </c:pt>
                <c:pt idx="1">
                  <c:v>Safety Management</c:v>
                </c:pt>
                <c:pt idx="2">
                  <c:v>Safety Management</c:v>
                </c:pt>
                <c:pt idx="3">
                  <c:v>Safety Permits </c:v>
                </c:pt>
                <c:pt idx="4">
                  <c:v>Fire Code Permits  </c:v>
                </c:pt>
                <c:pt idx="5">
                  <c:v>Fatalities </c:v>
                </c:pt>
                <c:pt idx="6">
                  <c:v>Injuries</c:v>
                </c:pt>
                <c:pt idx="7">
                  <c:v>Industrial Location</c:v>
                </c:pt>
                <c:pt idx="8">
                  <c:v>PPE</c:v>
                </c:pt>
                <c:pt idx="9">
                  <c:v>Hazardous Materials Management</c:v>
                </c:pt>
                <c:pt idx="10">
                  <c:v>Safety Manual</c:v>
                </c:pt>
                <c:pt idx="11">
                  <c:v>Fire Drills  </c:v>
                </c:pt>
                <c:pt idx="12">
                  <c:v>Alarm Systems</c:v>
                </c:pt>
                <c:pt idx="13">
                  <c:v>Environmental Management System </c:v>
                </c:pt>
                <c:pt idx="14">
                  <c:v>Environmental Permits </c:v>
                </c:pt>
                <c:pt idx="15">
                  <c:v>Groundwater Contamination</c:v>
                </c:pt>
                <c:pt idx="16">
                  <c:v>Government Fines</c:v>
                </c:pt>
              </c:strCache>
            </c:strRef>
          </c:cat>
          <c:val>
            <c:numRef>
              <c:f>'Environment &amp; Safety'!$H$6:$H$22</c:f>
              <c:numCache>
                <c:formatCode>General</c:formatCode>
                <c:ptCount val="17"/>
              </c:numCache>
            </c:numRef>
          </c:val>
          <c:extLst>
            <c:ext xmlns:c16="http://schemas.microsoft.com/office/drawing/2014/chart" uri="{C3380CC4-5D6E-409C-BE32-E72D297353CC}">
              <c16:uniqueId val="{00000000-F391-4AF5-8304-D8012B77D8E2}"/>
            </c:ext>
          </c:extLst>
        </c:ser>
        <c:ser>
          <c:idx val="1"/>
          <c:order val="1"/>
          <c:tx>
            <c:strRef>
              <c:f>'Environment &amp; Safety'!$I$5</c:f>
              <c:strCache>
                <c:ptCount val="1"/>
                <c:pt idx="0">
                  <c:v>GEXPRO SERVICES SCORE
</c:v>
                </c:pt>
              </c:strCache>
            </c:strRef>
          </c:tx>
          <c:invertIfNegative val="0"/>
          <c:cat>
            <c:strRef>
              <c:f>'Environment &amp; Safety'!$C$6:$C$22</c:f>
              <c:strCache>
                <c:ptCount val="17"/>
                <c:pt idx="0">
                  <c:v>Safety Management System </c:v>
                </c:pt>
                <c:pt idx="1">
                  <c:v>Safety Management</c:v>
                </c:pt>
                <c:pt idx="2">
                  <c:v>Safety Management</c:v>
                </c:pt>
                <c:pt idx="3">
                  <c:v>Safety Permits </c:v>
                </c:pt>
                <c:pt idx="4">
                  <c:v>Fire Code Permits  </c:v>
                </c:pt>
                <c:pt idx="5">
                  <c:v>Fatalities </c:v>
                </c:pt>
                <c:pt idx="6">
                  <c:v>Injuries</c:v>
                </c:pt>
                <c:pt idx="7">
                  <c:v>Industrial Location</c:v>
                </c:pt>
                <c:pt idx="8">
                  <c:v>PPE</c:v>
                </c:pt>
                <c:pt idx="9">
                  <c:v>Hazardous Materials Management</c:v>
                </c:pt>
                <c:pt idx="10">
                  <c:v>Safety Manual</c:v>
                </c:pt>
                <c:pt idx="11">
                  <c:v>Fire Drills  </c:v>
                </c:pt>
                <c:pt idx="12">
                  <c:v>Alarm Systems</c:v>
                </c:pt>
                <c:pt idx="13">
                  <c:v>Environmental Management System </c:v>
                </c:pt>
                <c:pt idx="14">
                  <c:v>Environmental Permits </c:v>
                </c:pt>
                <c:pt idx="15">
                  <c:v>Groundwater Contamination</c:v>
                </c:pt>
                <c:pt idx="16">
                  <c:v>Government Fines</c:v>
                </c:pt>
              </c:strCache>
            </c:strRef>
          </c:cat>
          <c:val>
            <c:numRef>
              <c:f>'Environment &amp; Safety'!$I$6:$I$22</c:f>
              <c:numCache>
                <c:formatCode>General</c:formatCode>
                <c:ptCount val="17"/>
              </c:numCache>
            </c:numRef>
          </c:val>
          <c:extLst>
            <c:ext xmlns:c16="http://schemas.microsoft.com/office/drawing/2014/chart" uri="{C3380CC4-5D6E-409C-BE32-E72D297353CC}">
              <c16:uniqueId val="{00000001-F391-4AF5-8304-D8012B77D8E2}"/>
            </c:ext>
          </c:extLst>
        </c:ser>
        <c:dLbls>
          <c:showLegendKey val="0"/>
          <c:showVal val="0"/>
          <c:showCatName val="0"/>
          <c:showSerName val="0"/>
          <c:showPercent val="0"/>
          <c:showBubbleSize val="0"/>
        </c:dLbls>
        <c:gapWidth val="150"/>
        <c:axId val="117097984"/>
        <c:axId val="117099520"/>
      </c:barChart>
      <c:catAx>
        <c:axId val="117097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7099520"/>
        <c:crosses val="autoZero"/>
        <c:auto val="1"/>
        <c:lblAlgn val="ctr"/>
        <c:lblOffset val="100"/>
        <c:tickLblSkip val="1"/>
        <c:tickMarkSkip val="1"/>
        <c:noMultiLvlLbl val="0"/>
      </c:catAx>
      <c:valAx>
        <c:axId val="11709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7097984"/>
        <c:crosses val="autoZero"/>
        <c:crossBetween val="between"/>
      </c:valAx>
      <c:spPr>
        <a:solidFill>
          <a:srgbClr val="C0C0C0"/>
        </a:solidFill>
        <a:ln w="12700">
          <a:solidFill>
            <a:srgbClr val="808080"/>
          </a:solidFill>
          <a:prstDash val="solid"/>
        </a:ln>
      </c:spPr>
    </c:plotArea>
    <c:legend>
      <c:legendPos val="r"/>
      <c:layout>
        <c:manualLayout>
          <c:xMode val="edge"/>
          <c:yMode val="edge"/>
          <c:x val="0.36353467561521252"/>
          <c:y val="0.11312344493523675"/>
          <c:w val="0.29061424368933747"/>
          <c:h val="6.222495358811856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Security/</a:t>
            </a:r>
            <a:r>
              <a:rPr lang="ja-JP" altLang="en-US" sz="1400" b="1" i="0" u="none" strike="noStrike" baseline="0">
                <a:effectLst/>
              </a:rPr>
              <a:t>安全</a:t>
            </a:r>
            <a:r>
              <a:rPr lang="en-US" altLang="ja-JP" sz="1400" b="1" i="0" u="none" strike="noStrike" baseline="0">
                <a:effectLst/>
              </a:rPr>
              <a:t>/Sécurité/Biztonsági/Seguridad/Sicherheit</a:t>
            </a:r>
            <a:endParaRPr lang="en-US" b="1"/>
          </a:p>
        </c:rich>
      </c:tx>
      <c:layout>
        <c:manualLayout>
          <c:xMode val="edge"/>
          <c:yMode val="edge"/>
          <c:x val="0.23458641577977446"/>
          <c:y val="3.2604485414932889E-2"/>
        </c:manualLayout>
      </c:layout>
      <c:overlay val="0"/>
      <c:spPr>
        <a:noFill/>
        <a:ln w="25400">
          <a:noFill/>
        </a:ln>
      </c:spPr>
    </c:title>
    <c:autoTitleDeleted val="0"/>
    <c:plotArea>
      <c:layout>
        <c:manualLayout>
          <c:layoutTarget val="inner"/>
          <c:xMode val="edge"/>
          <c:yMode val="edge"/>
          <c:x val="4.4395116537180909E-2"/>
          <c:y val="0.19575856443719414"/>
          <c:w val="0.94450610432852389"/>
          <c:h val="0.5122349102773246"/>
        </c:manualLayout>
      </c:layout>
      <c:barChart>
        <c:barDir val="col"/>
        <c:grouping val="clustered"/>
        <c:varyColors val="0"/>
        <c:ser>
          <c:idx val="0"/>
          <c:order val="0"/>
          <c:tx>
            <c:strRef>
              <c:f>Security!$H$5</c:f>
              <c:strCache>
                <c:ptCount val="1"/>
                <c:pt idx="0">
                  <c:v>SUPPLIER SELF SCORE</c:v>
                </c:pt>
              </c:strCache>
            </c:strRef>
          </c:tx>
          <c:spPr>
            <a:solidFill>
              <a:srgbClr val="9999FF"/>
            </a:solidFill>
            <a:ln w="12700">
              <a:solidFill>
                <a:srgbClr val="000000"/>
              </a:solidFill>
              <a:prstDash val="solid"/>
            </a:ln>
          </c:spPr>
          <c:invertIfNegative val="0"/>
          <c:cat>
            <c:strRef>
              <c:f>Security!$C$6:$C$13</c:f>
              <c:strCache>
                <c:ptCount val="8"/>
                <c:pt idx="0">
                  <c:v>Security Management System</c:v>
                </c:pt>
                <c:pt idx="1">
                  <c:v>Container Inspection</c:v>
                </c:pt>
                <c:pt idx="2">
                  <c:v>Procedural Security</c:v>
                </c:pt>
                <c:pt idx="3">
                  <c:v>Physical Security</c:v>
                </c:pt>
                <c:pt idx="4">
                  <c:v>Access Controls</c:v>
                </c:pt>
                <c:pt idx="5">
                  <c:v>Personnel Security</c:v>
                </c:pt>
                <c:pt idx="6">
                  <c:v>Security &amp; Threat Awareness</c:v>
                </c:pt>
                <c:pt idx="7">
                  <c:v>Information Technology Security</c:v>
                </c:pt>
              </c:strCache>
            </c:strRef>
          </c:cat>
          <c:val>
            <c:numRef>
              <c:f>Security!$H$6:$H$13</c:f>
              <c:numCache>
                <c:formatCode>General</c:formatCode>
                <c:ptCount val="8"/>
              </c:numCache>
            </c:numRef>
          </c:val>
          <c:extLst>
            <c:ext xmlns:c16="http://schemas.microsoft.com/office/drawing/2014/chart" uri="{C3380CC4-5D6E-409C-BE32-E72D297353CC}">
              <c16:uniqueId val="{00000000-CFB9-44F9-B1AE-CECAFD185C33}"/>
            </c:ext>
          </c:extLst>
        </c:ser>
        <c:ser>
          <c:idx val="1"/>
          <c:order val="1"/>
          <c:tx>
            <c:strRef>
              <c:f>Security!$I$5</c:f>
              <c:strCache>
                <c:ptCount val="1"/>
                <c:pt idx="0">
                  <c:v>GEXPRO SERVICES SCORE</c:v>
                </c:pt>
              </c:strCache>
            </c:strRef>
          </c:tx>
          <c:spPr>
            <a:solidFill>
              <a:srgbClr val="993366"/>
            </a:solidFill>
            <a:ln w="12700">
              <a:solidFill>
                <a:srgbClr val="000000"/>
              </a:solidFill>
              <a:prstDash val="solid"/>
            </a:ln>
          </c:spPr>
          <c:invertIfNegative val="0"/>
          <c:cat>
            <c:strRef>
              <c:f>Security!$C$6:$C$13</c:f>
              <c:strCache>
                <c:ptCount val="8"/>
                <c:pt idx="0">
                  <c:v>Security Management System</c:v>
                </c:pt>
                <c:pt idx="1">
                  <c:v>Container Inspection</c:v>
                </c:pt>
                <c:pt idx="2">
                  <c:v>Procedural Security</c:v>
                </c:pt>
                <c:pt idx="3">
                  <c:v>Physical Security</c:v>
                </c:pt>
                <c:pt idx="4">
                  <c:v>Access Controls</c:v>
                </c:pt>
                <c:pt idx="5">
                  <c:v>Personnel Security</c:v>
                </c:pt>
                <c:pt idx="6">
                  <c:v>Security &amp; Threat Awareness</c:v>
                </c:pt>
                <c:pt idx="7">
                  <c:v>Information Technology Security</c:v>
                </c:pt>
              </c:strCache>
            </c:strRef>
          </c:cat>
          <c:val>
            <c:numRef>
              <c:f>Security!$I$6:$I$13</c:f>
              <c:numCache>
                <c:formatCode>General</c:formatCode>
                <c:ptCount val="8"/>
              </c:numCache>
            </c:numRef>
          </c:val>
          <c:extLst>
            <c:ext xmlns:c16="http://schemas.microsoft.com/office/drawing/2014/chart" uri="{C3380CC4-5D6E-409C-BE32-E72D297353CC}">
              <c16:uniqueId val="{00000001-CFB9-44F9-B1AE-CECAFD185C33}"/>
            </c:ext>
          </c:extLst>
        </c:ser>
        <c:dLbls>
          <c:showLegendKey val="0"/>
          <c:showVal val="0"/>
          <c:showCatName val="0"/>
          <c:showSerName val="0"/>
          <c:showPercent val="0"/>
          <c:showBubbleSize val="0"/>
        </c:dLbls>
        <c:gapWidth val="150"/>
        <c:axId val="117598080"/>
        <c:axId val="117599616"/>
      </c:barChart>
      <c:catAx>
        <c:axId val="11759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7599616"/>
        <c:crosses val="autoZero"/>
        <c:auto val="1"/>
        <c:lblAlgn val="ctr"/>
        <c:lblOffset val="100"/>
        <c:tickLblSkip val="1"/>
        <c:tickMarkSkip val="1"/>
        <c:noMultiLvlLbl val="0"/>
      </c:catAx>
      <c:valAx>
        <c:axId val="1175996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7598080"/>
        <c:crosses val="autoZero"/>
        <c:crossBetween val="between"/>
      </c:valAx>
      <c:spPr>
        <a:solidFill>
          <a:srgbClr val="C0C0C0"/>
        </a:solidFill>
        <a:ln w="12700">
          <a:solidFill>
            <a:srgbClr val="808080"/>
          </a:solidFill>
          <a:prstDash val="solid"/>
        </a:ln>
      </c:spPr>
    </c:plotArea>
    <c:legend>
      <c:legendPos val="r"/>
      <c:layout>
        <c:manualLayout>
          <c:xMode val="edge"/>
          <c:yMode val="edge"/>
          <c:x val="0.3628219484882419"/>
          <c:y val="9.93485342019544E-2"/>
          <c:w val="0.30795072788353861"/>
          <c:h val="6.1889250814332247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Gráf7"/>
  <sheetViews>
    <sheetView workbookViewId="0"/>
  </sheetViews>
  <sheetProtection algorithmName="SHA-512" hashValue="ATWMJ5PNlrTPUK4tT0skBTamVA7l3WK9Qap+Xv3YAzoVfp10963cNNjjnGCRf4+ynh2fhHS01r50PkEiUAcwgg==" saltValue="EfHTsQPEEhrHGlvBAR9QGA==" spinCount="100000" content="1" objects="1"/>
  <pageMargins left="0.78740157499999996" right="0.78740157499999996" top="0.984251969" bottom="0.984251969" header="0.5" footer="0.5"/>
  <pageSetup orientation="landscape" r:id="rId1"/>
  <headerFooter alignWithMargins="0">
    <oddFooter>&amp;RQF61_Rev O
Release Date: 12/19/2019</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áf8"/>
  <sheetViews>
    <sheetView workbookViewId="0"/>
  </sheetViews>
  <sheetProtection password="CD95" content="1" objects="1"/>
  <pageMargins left="0.78740157499999996" right="0.78740157499999996" top="0.984251969" bottom="0.984251969" header="0.5" footer="0.5"/>
  <pageSetup orientation="landscape" r:id="rId1"/>
  <headerFooter alignWithMargins="0">
    <oddFooter>&amp;RQF61_Rev O
Release Date: 12/19/2019</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3"/>
  <sheetViews>
    <sheetView workbookViewId="0"/>
  </sheetViews>
  <sheetProtection algorithmName="SHA-512" hashValue="MjrdrF8QFg/LRRogHdlYuDeab269L/kF0AJ2/NSROy+XXNAlbmI/sefXwo6kHxuZZMrCUB7U6MDXDzIFE4TS0g==" saltValue="boYlJIPlAp+jdzyuSAsk/w==" spinCount="100000" content="1" objects="1"/>
  <pageMargins left="0.78740157499999996" right="0.78740157499999996" top="0.984251969" bottom="0.984251969" header="0.5" footer="0.5"/>
  <pageSetup orientation="landscape" r:id="rId1"/>
  <headerFooter>
    <oddFooter>&amp;RQF61_Rev O
Release Date: 12/19/2019</oddFoot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4"/>
  <sheetViews>
    <sheetView workbookViewId="0"/>
  </sheetViews>
  <sheetProtection algorithmName="SHA-512" hashValue="kPxYndEUvVLJTFecK4FEMaPUXAaFiiqj8WieJzqS7hqzhPw1v3K83JD3Ua3TeGwFg/s6F3Xh++ffH3pSAhTGSQ==" saltValue="kFOx8pxK+ThmG1rhkJpSZw==" spinCount="100000" content="1" objects="1"/>
  <pageMargins left="0.7" right="0.7" top="0.75" bottom="0.75" header="0.3" footer="0.3"/>
  <pageSetup orientation="landscape" r:id="rId1"/>
  <headerFooter>
    <oddFooter>&amp;RQF61_Rev O
Release Date: 12/19/2019</oddFooter>
  </headerFooter>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Gráf10"/>
  <sheetViews>
    <sheetView workbookViewId="0"/>
  </sheetViews>
  <sheetProtection algorithmName="SHA-512" hashValue="DCqHIqAY4pkvlDhDgfiJsBt65Ln4Eb2OS0k/4YUhcH7rCQUS8mxs9y5V2cZRggsCUJXiRDLIFca1GlK7UoVpTg==" saltValue="qCFOOmDDogektYMena6IGA==" spinCount="100000" content="1" objects="1"/>
  <pageMargins left="0.78740157499999996" right="0.78740157499999996" top="0.984251969" bottom="0.984251969" header="0.5" footer="0.5"/>
  <pageSetup orientation="landscape" r:id="rId1"/>
  <headerFooter alignWithMargins="0">
    <oddFooter xml:space="preserve">&amp;RQF61_Rev O
Release Date: 12/19/2019
</oddFooter>
  </headerFooter>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Gráf12"/>
  <sheetViews>
    <sheetView workbookViewId="0"/>
  </sheetViews>
  <sheetProtection password="CD95" content="1" objects="1"/>
  <pageMargins left="0.78740157499999996" right="0.78740157499999996" top="0.984251969" bottom="0.984251969" header="0.5" footer="0.5"/>
  <pageSetup orientation="landscape" r:id="rId1"/>
  <headerFooter alignWithMargins="0">
    <oddFooter>&amp;RQF61_Rev O
Release Date: 12/19/2019</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123825</xdr:rowOff>
    </xdr:from>
    <xdr:to>
      <xdr:col>1</xdr:col>
      <xdr:colOff>2581275</xdr:colOff>
      <xdr:row>1</xdr:row>
      <xdr:rowOff>917164</xdr:rowOff>
    </xdr:to>
    <xdr:pic>
      <xdr:nvPicPr>
        <xdr:cNvPr id="4" name="Picture 3" descr="A drawing of a face&#10;&#10;Description automatically generated">
          <a:extLst>
            <a:ext uri="{FF2B5EF4-FFF2-40B4-BE49-F238E27FC236}">
              <a16:creationId xmlns:a16="http://schemas.microsoft.com/office/drawing/2014/main" id="{05C370B5-A384-4FB7-93D6-F0CAF3EE6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381000"/>
          <a:ext cx="2409825" cy="793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0.06175</cdr:x>
      <cdr:y>0.5625</cdr:y>
    </cdr:from>
    <cdr:to>
      <cdr:x>0.98925</cdr:x>
      <cdr:y>0.5625</cdr:y>
    </cdr:to>
    <cdr:sp macro="" textlink="">
      <cdr:nvSpPr>
        <cdr:cNvPr id="2049" name="Line 1"/>
        <cdr:cNvSpPr>
          <a:spLocks xmlns:a="http://schemas.openxmlformats.org/drawingml/2006/main" noChangeShapeType="1"/>
        </cdr:cNvSpPr>
      </cdr:nvSpPr>
      <cdr:spPr bwMode="auto">
        <a:xfrm xmlns:a="http://schemas.openxmlformats.org/drawingml/2006/main">
          <a:off x="512776" y="3291638"/>
          <a:ext cx="7972701" cy="0"/>
        </a:xfrm>
        <a:prstGeom xmlns:a="http://schemas.openxmlformats.org/drawingml/2006/main" prst="line">
          <a:avLst/>
        </a:prstGeom>
        <a:noFill xmlns:a="http://schemas.openxmlformats.org/drawingml/2006/main"/>
        <a:ln xmlns:a="http://schemas.openxmlformats.org/drawingml/2006/main" w="28575">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0.06175</cdr:x>
      <cdr:y>0.44075</cdr:y>
    </cdr:from>
    <cdr:to>
      <cdr:x>0.9895</cdr:x>
      <cdr:y>0.44075</cdr:y>
    </cdr:to>
    <cdr:sp macro="" textlink="">
      <cdr:nvSpPr>
        <cdr:cNvPr id="2050" name="Line 2"/>
        <cdr:cNvSpPr>
          <a:spLocks xmlns:a="http://schemas.openxmlformats.org/drawingml/2006/main" noChangeShapeType="1"/>
        </cdr:cNvSpPr>
      </cdr:nvSpPr>
      <cdr:spPr bwMode="auto">
        <a:xfrm xmlns:a="http://schemas.openxmlformats.org/drawingml/2006/main">
          <a:off x="512776" y="2583680"/>
          <a:ext cx="7976992" cy="0"/>
        </a:xfrm>
        <a:prstGeom xmlns:a="http://schemas.openxmlformats.org/drawingml/2006/main" prst="line">
          <a:avLst/>
        </a:prstGeom>
        <a:noFill xmlns:a="http://schemas.openxmlformats.org/drawingml/2006/main"/>
        <a:ln xmlns:a="http://schemas.openxmlformats.org/drawingml/2006/main" w="28575">
          <a:solidFill>
            <a:srgbClr val="339966"/>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505825" cy="5857875"/>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05825" cy="5857875"/>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7">
    <pageSetUpPr fitToPage="1"/>
  </sheetPr>
  <dimension ref="A1:I47"/>
  <sheetViews>
    <sheetView showGridLines="0" showRowColHeaders="0" topLeftCell="A43" zoomScale="80" zoomScaleNormal="80" workbookViewId="0">
      <selection activeCell="E1" sqref="E1"/>
    </sheetView>
  </sheetViews>
  <sheetFormatPr defaultColWidth="9.140625" defaultRowHeight="12.75" x14ac:dyDescent="0.2"/>
  <cols>
    <col min="1" max="1" width="1.140625" style="12" customWidth="1"/>
    <col min="2" max="2" width="42.7109375" style="12" customWidth="1"/>
    <col min="3" max="3" width="34.7109375" style="12" customWidth="1"/>
    <col min="4" max="4" width="42.7109375" style="12" customWidth="1"/>
    <col min="5" max="5" width="34.7109375" style="12" customWidth="1"/>
    <col min="6" max="7" width="5.7109375" style="12" customWidth="1"/>
    <col min="8" max="8" width="20.140625" style="13" bestFit="1" customWidth="1"/>
    <col min="9" max="9" width="19.28515625" style="13" bestFit="1" customWidth="1"/>
    <col min="10" max="16384" width="9.140625" style="12"/>
  </cols>
  <sheetData>
    <row r="1" spans="1:9" ht="20.25" x14ac:dyDescent="0.3">
      <c r="A1" s="85"/>
      <c r="B1" s="85"/>
      <c r="C1" s="85"/>
      <c r="D1" s="75" t="s">
        <v>0</v>
      </c>
      <c r="E1" s="76" t="s">
        <v>1</v>
      </c>
      <c r="F1" s="85"/>
      <c r="G1" s="85"/>
    </row>
    <row r="2" spans="1:9" ht="81.95" customHeight="1" x14ac:dyDescent="0.2">
      <c r="A2" s="65"/>
      <c r="B2" s="86"/>
      <c r="C2" s="86"/>
      <c r="D2" s="86"/>
      <c r="E2" s="86"/>
      <c r="F2" s="85"/>
      <c r="G2" s="85"/>
    </row>
    <row r="3" spans="1:9" ht="36.950000000000003" customHeight="1" x14ac:dyDescent="0.2">
      <c r="A3" s="65"/>
      <c r="B3" s="139" t="str">
        <f>IF($E$1=Database!$A$1,Database!A2,IF($E$1=Database!$B$1,Database!B2,IF($E$1=Database!$C$1,Database!$C2,IF($E$1=Database!$D$1,Database!D2,IF($E$1=Database!$E$1,Database!$E2,IF($E$1=Database!$F$1,Database!$F2))))))</f>
        <v>Please complete ALL tabs:  Summary, Financial, Quality, Environment &amp; Safety and Security.</v>
      </c>
      <c r="C3" s="139"/>
      <c r="D3" s="139"/>
      <c r="E3" s="139"/>
      <c r="F3" s="85"/>
      <c r="G3" s="85"/>
    </row>
    <row r="4" spans="1:9" ht="30" customHeight="1" x14ac:dyDescent="0.2">
      <c r="A4" s="65"/>
      <c r="B4" s="140" t="str">
        <f>IF($E$1=Database!$A$1,Database!A3,IF($E$1=Database!$B$1,Database!B3,IF($E$1=Database!$C$1,Database!$C3,IF($E$1=Database!$D$1,Database!D3,IF($E$1=Database!$E$1,Database!$E3,IF($E$1=Database!$F$1,Database!$F3))))))</f>
        <v>SUPPLIER ASSESSMENT - DISTRIBUTOR</v>
      </c>
      <c r="C4" s="141"/>
      <c r="D4" s="141"/>
      <c r="E4" s="142"/>
      <c r="F4" s="85"/>
      <c r="G4" s="85"/>
      <c r="H4" s="14" t="s">
        <v>2</v>
      </c>
      <c r="I4" s="14" t="s">
        <v>3</v>
      </c>
    </row>
    <row r="5" spans="1:9" ht="30" customHeight="1" x14ac:dyDescent="0.2">
      <c r="A5" s="65"/>
      <c r="B5" s="136" t="str">
        <f>IF($E$1=Database!$A$1,Database!A4,IF($E$1=Database!$B$1,Database!B4,IF($E$1=Database!$C$1,Database!$C4,IF($E$1=Database!$D$1,Database!D4,IF($E$1=Database!$E$1,Database!$E4,IF($E$1=Database!$F$1,Database!$F4))))))</f>
        <v>SUPPLIER SELF SURVEY</v>
      </c>
      <c r="C5" s="137"/>
      <c r="D5" s="137"/>
      <c r="E5" s="138"/>
      <c r="F5" s="85"/>
      <c r="G5" s="85"/>
      <c r="H5" s="15" t="s">
        <v>4</v>
      </c>
      <c r="I5" s="15" t="s">
        <v>5</v>
      </c>
    </row>
    <row r="6" spans="1:9" ht="20.100000000000001" customHeight="1" x14ac:dyDescent="0.2">
      <c r="A6" s="65"/>
      <c r="B6" s="30" t="str">
        <f>IF($E$1=Database!$A$1,Database!A5,IF($E$1=Database!$B$1,Database!B5,IF($E$1=Database!$C$1,Database!$C5,IF($E$1=Database!$D$1,Database!D5,IF($E$1=Database!$E$1,Database!$E5,IF($E$1=Database!$F$1,Database!$F5))))))</f>
        <v>SELF-SURVEY DATE</v>
      </c>
      <c r="C6" s="16"/>
      <c r="D6" s="30" t="str">
        <f>IF($E$1=Database!$A$1,Database!$A46,IF($E$1=Database!$B$1,Database!$B46,IF($E$1=Database!$C$1,Database!$C46,IF($E$1=Database!$D$1,Database!$D46,IF($E$1=Database!$E$1,Database!$E46,IF($E$1=Database!$F$1,Database!$F46))))))</f>
        <v>SCORE</v>
      </c>
      <c r="E6" s="60">
        <f>IF(OR('Social Accountability'!H7=0,'Social Accountability'!H8=0,'Social Accountability'!H9=0,'Social Accountability'!H10=0),0,(SUM(Financial!H3,Quality!H3,'Social Accountability'!H3,'Environment &amp; Safety'!H3,Security!H3)))</f>
        <v>0</v>
      </c>
      <c r="F6" s="85"/>
      <c r="G6" s="85"/>
      <c r="H6" s="15" t="s">
        <v>6</v>
      </c>
      <c r="I6" s="15" t="s">
        <v>7</v>
      </c>
    </row>
    <row r="7" spans="1:9" ht="20.100000000000001" customHeight="1" x14ac:dyDescent="0.2">
      <c r="A7" s="65"/>
      <c r="B7" s="143" t="str">
        <f>IF($E$1=Database!$A$1,Database!A6,IF($E$1=Database!$B$1,Database!B6,IF($E$1=Database!$C$1,Database!$C6,IF($E$1=Database!$D$1,Database!D6,IF($E$1=Database!$E$1,Database!$E6,IF($E$1=Database!$F$1,Database!$F6))))))</f>
        <v xml:space="preserve">SUPPLIER CONTACT INFORMATION </v>
      </c>
      <c r="C7" s="144" t="str">
        <f>IF($E$1=Database!$A$1,Database!B6,IF($E$1=Database!$B$1,Database!C6,IF($E$1=Database!$C$1,Database!$C6,IF($E$1=Database!$D$1,Database!E6,IF($E$1=Database!$E$1,Database!$E6,IF($E$1=Database!$F$1,Database!$F6))))))</f>
        <v>供应联络信息</v>
      </c>
      <c r="D7" s="143" t="str">
        <f>IF($E$1=Database!$A$1,Database!$A47,IF($E$1=Database!$B$1,Database!$B47,IF($E$1=Database!$C$1,Database!$C47,IF($E$1=Database!$D$1,Database!$D47,IF($E$1=Database!$E$1,Database!$E47,IF($E$1=Database!$F$1,Database!$F47))))))</f>
        <v>DEMOGRAPHIC INFORMATION</v>
      </c>
      <c r="E7" s="144" t="str">
        <f>IF($E$1=Database!$A$1,Database!$A47,IF($E$1=Database!$B$1,Database!$B47,IF($E$1=Database!$C$1,Database!$C47,IF($E$1=Database!$D$1,Database!$D47,IF($E$1=Database!$E$1,Database!$E47,IF($E$1=Database!$F$1,Database!$F47))))))</f>
        <v>DEMOGRAPHIC INFORMATION</v>
      </c>
      <c r="F7" s="85"/>
      <c r="G7" s="85"/>
      <c r="H7" s="15" t="s">
        <v>8</v>
      </c>
      <c r="I7" s="15" t="s">
        <v>9</v>
      </c>
    </row>
    <row r="8" spans="1:9" ht="20.100000000000001" customHeight="1" x14ac:dyDescent="0.2">
      <c r="A8" s="65"/>
      <c r="B8" s="18" t="str">
        <f>IF($E$1=Database!$A$1,Database!A7,IF($E$1=Database!$B$1,Database!B7,IF($E$1=Database!$C$1,Database!$C7,IF($E$1=Database!$D$1,Database!D7,IF($E$1=Database!$E$1,Database!$E7,IF($E$1=Database!$F$1,Database!$F7))))))</f>
        <v>SUPPLIER NAME</v>
      </c>
      <c r="C8" s="19"/>
      <c r="D8" s="18" t="str">
        <f>IF($E$1=Database!$A$1,Database!$A48,IF($E$1=Database!$B$1,Database!$B48,IF($E$1=Database!$C$1,Database!$C48,IF($E$1=Database!$D$1,Database!$D48,IF($E$1=Database!$E$1,Database!$E48,IF($E$1=Database!$F$1,Database!$F48))))))</f>
        <v xml:space="preserve">YEAR ESTABLISHED  </v>
      </c>
      <c r="E8" s="20"/>
      <c r="F8" s="85"/>
      <c r="G8" s="85"/>
      <c r="H8" s="15" t="s">
        <v>10</v>
      </c>
      <c r="I8" s="15" t="s">
        <v>11</v>
      </c>
    </row>
    <row r="9" spans="1:9" ht="20.100000000000001" customHeight="1" x14ac:dyDescent="0.2">
      <c r="A9" s="65"/>
      <c r="B9" s="18" t="str">
        <f>IF($E$1=Database!$A$1,Database!A8,IF($E$1=Database!$B$1,Database!B8,IF($E$1=Database!$C$1,Database!$C8,IF($E$1=Database!$D$1,Database!D8,IF($E$1=Database!$E$1,Database!$E8,IF($E$1=Database!$F$1,Database!$F8))))))</f>
        <v>ADDRESS</v>
      </c>
      <c r="C9" s="20"/>
      <c r="D9" s="18" t="str">
        <f>IF($E$1=Database!$A$1,Database!$A49,IF($E$1=Database!$B$1,Database!$B49,IF($E$1=Database!$C$1,Database!$C49,IF($E$1=Database!$D$1,Database!$D49,IF($E$1=Database!$E$1,Database!$E49,IF($E$1=Database!$F$1,Database!$F49))))))</f>
        <v xml:space="preserve">ANNUAL SALES ($US) </v>
      </c>
      <c r="E9" s="21"/>
      <c r="F9" s="85"/>
      <c r="G9" s="85"/>
      <c r="H9" s="15" t="s">
        <v>12</v>
      </c>
      <c r="I9" s="15" t="s">
        <v>13</v>
      </c>
    </row>
    <row r="10" spans="1:9" ht="20.100000000000001" customHeight="1" x14ac:dyDescent="0.2">
      <c r="A10" s="65"/>
      <c r="B10" s="18" t="str">
        <f>IF($E$1=Database!$A$1,Database!A9,IF($E$1=Database!$B$1,Database!B9,IF($E$1=Database!$C$1,Database!$C9,IF($E$1=Database!$D$1,Database!D9,IF($E$1=Database!$E$1,Database!$E9,IF($E$1=Database!$F$1,Database!$F9))))))</f>
        <v>CITY</v>
      </c>
      <c r="C10" s="20"/>
      <c r="D10" s="18" t="str">
        <f>IF($E$1=Database!$A$1,Database!$A50,IF($E$1=Database!$B$1,Database!$B50,IF($E$1=Database!$C$1,Database!$C50,IF($E$1=Database!$D$1,Database!$D50,IF($E$1=Database!$E$1,Database!$E50,IF($E$1=Database!$F$1,Database!$F50))))))</f>
        <v xml:space="preserve">% EXPORT (N AMER/ASIA/EU)  </v>
      </c>
      <c r="E10" s="21"/>
      <c r="F10" s="85"/>
      <c r="G10" s="85"/>
      <c r="H10" s="15" t="s">
        <v>14</v>
      </c>
      <c r="I10" s="15" t="s">
        <v>15</v>
      </c>
    </row>
    <row r="11" spans="1:9" ht="20.100000000000001" customHeight="1" x14ac:dyDescent="0.2">
      <c r="A11" s="65"/>
      <c r="B11" s="18" t="str">
        <f>IF($E$1=Database!$A$1,Database!A10,IF($E$1=Database!$B$1,Database!B10,IF($E$1=Database!$C$1,Database!$C10,IF($E$1=Database!$D$1,Database!D10,IF($E$1=Database!$E$1,Database!$E10,IF($E$1=Database!$F$1,Database!$F10))))))</f>
        <v>STATE</v>
      </c>
      <c r="C11" s="20"/>
      <c r="D11" s="18" t="str">
        <f>IF($E$1=Database!$A$1,Database!$A51,IF($E$1=Database!$B$1,Database!$B51,IF($E$1=Database!$C$1,Database!$C51,IF($E$1=Database!$D$1,Database!$D51,IF($E$1=Database!$E$1,Database!$E51,IF($E$1=Database!$F$1,Database!$F51))))))</f>
        <v>PRIMARY COMMODITY</v>
      </c>
      <c r="E11" s="22"/>
      <c r="F11" s="85"/>
      <c r="G11" s="85"/>
      <c r="H11" s="15" t="s">
        <v>16</v>
      </c>
      <c r="I11" s="15" t="s">
        <v>17</v>
      </c>
    </row>
    <row r="12" spans="1:9" ht="20.100000000000001" customHeight="1" x14ac:dyDescent="0.2">
      <c r="A12" s="65"/>
      <c r="B12" s="18" t="str">
        <f>IF($E$1=Database!$A$1,Database!A11,IF($E$1=Database!$B$1,Database!B11,IF($E$1=Database!$C$1,Database!$C11,IF($E$1=Database!$D$1,Database!D11,IF($E$1=Database!$E$1,Database!$E11,IF($E$1=Database!$F$1,Database!$F11))))))</f>
        <v>ZIP CODE</v>
      </c>
      <c r="C12" s="20"/>
      <c r="D12" s="18" t="str">
        <f>IF($E$1=Database!$A$1,Database!$A52,IF($E$1=Database!$B$1,Database!$B52,IF($E$1=Database!$C$1,Database!$C52,IF($E$1=Database!$D$1,Database!$D52,IF($E$1=Database!$E$1,Database!$E52,IF($E$1=Database!$F$1,Database!$F52))))))</f>
        <v>2ND COMMODITY</v>
      </c>
      <c r="E12" s="22"/>
      <c r="F12" s="85"/>
      <c r="G12" s="85"/>
      <c r="H12" s="15" t="s">
        <v>18</v>
      </c>
      <c r="I12" s="15" t="s">
        <v>19</v>
      </c>
    </row>
    <row r="13" spans="1:9" ht="20.100000000000001" customHeight="1" x14ac:dyDescent="0.2">
      <c r="A13" s="65"/>
      <c r="B13" s="18" t="str">
        <f>IF($E$1=Database!$A$1,Database!A12,IF($E$1=Database!$B$1,Database!B12,IF($E$1=Database!$C$1,Database!$C12,IF($E$1=Database!$D$1,Database!D12,IF($E$1=Database!$E$1,Database!$E12,IF($E$1=Database!$F$1,Database!$F12))))))</f>
        <v>COUNTRY</v>
      </c>
      <c r="C13" s="20"/>
      <c r="D13" s="18" t="str">
        <f>IF($E$1=Database!$A$1,Database!$A53,IF($E$1=Database!$B$1,Database!$B53,IF($E$1=Database!$C$1,Database!$C53,IF($E$1=Database!$D$1,Database!$D53,IF($E$1=Database!$E$1,Database!$E53,IF($E$1=Database!$F$1,Database!$F53))))))</f>
        <v xml:space="preserve">3RD COMMODITY </v>
      </c>
      <c r="E13" s="22"/>
      <c r="F13" s="85"/>
      <c r="G13" s="85"/>
      <c r="H13" s="15" t="s">
        <v>20</v>
      </c>
      <c r="I13" s="15" t="s">
        <v>21</v>
      </c>
    </row>
    <row r="14" spans="1:9" ht="20.100000000000001" customHeight="1" x14ac:dyDescent="0.2">
      <c r="A14" s="65"/>
      <c r="B14" s="18" t="str">
        <f>IF($E$1=Database!$A$1,Database!A13,IF($E$1=Database!$B$1,Database!B13,IF($E$1=Database!$C$1,Database!$C13,IF($E$1=Database!$D$1,Database!D13,IF($E$1=Database!$E$1,Database!$E13,IF($E$1=Database!$F$1,Database!$F13))))))</f>
        <v xml:space="preserve">TELEPHONE NUMBER </v>
      </c>
      <c r="C14" s="59"/>
      <c r="D14" s="18" t="str">
        <f>IF($E$1=Database!$A$1,Database!$A54,IF($E$1=Database!$B$1,Database!$B54,IF($E$1=Database!$C$1,Database!$C54,IF($E$1=Database!$D$1,Database!$D54,IF($E$1=Database!$E$1,Database!$E54,IF($E$1=Database!$F$1,Database!$F54))))))</f>
        <v xml:space="preserve">PRIMARY PROCESS </v>
      </c>
      <c r="E14" s="22"/>
      <c r="F14" s="85"/>
      <c r="G14" s="85"/>
      <c r="H14" s="15" t="s">
        <v>22</v>
      </c>
      <c r="I14" s="15" t="s">
        <v>23</v>
      </c>
    </row>
    <row r="15" spans="1:9" ht="20.100000000000001" customHeight="1" x14ac:dyDescent="0.2">
      <c r="A15" s="65"/>
      <c r="B15" s="18" t="str">
        <f>IF($E$1=Database!$A$1,Database!A14,IF($E$1=Database!$B$1,Database!B14,IF($E$1=Database!$C$1,Database!$C14,IF($E$1=Database!$D$1,Database!D14,IF($E$1=Database!$E$1,Database!$E14,IF($E$1=Database!$F$1,Database!$F14))))))</f>
        <v xml:space="preserve">SUPPLIER CONTACT </v>
      </c>
      <c r="C15" s="20"/>
      <c r="D15" s="18" t="str">
        <f>IF($E$1=Database!$A$1,Database!$A55,IF($E$1=Database!$B$1,Database!$B55,IF($E$1=Database!$C$1,Database!$C55,IF($E$1=Database!$D$1,Database!$D55,IF($E$1=Database!$E$1,Database!$E55,IF($E$1=Database!$F$1,Database!$F55))))))</f>
        <v xml:space="preserve">2ND PROCESS </v>
      </c>
      <c r="E15" s="22"/>
      <c r="F15" s="85"/>
      <c r="G15" s="85"/>
      <c r="H15" s="15" t="s">
        <v>24</v>
      </c>
      <c r="I15" s="15" t="s">
        <v>25</v>
      </c>
    </row>
    <row r="16" spans="1:9" ht="20.100000000000001" customHeight="1" x14ac:dyDescent="0.2">
      <c r="A16" s="65"/>
      <c r="B16" s="18" t="str">
        <f>IF($E$1=Database!$A$1,Database!A15,IF($E$1=Database!$B$1,Database!B15,IF($E$1=Database!$C$1,Database!$C15,IF($E$1=Database!$D$1,Database!D15,IF($E$1=Database!$E$1,Database!$E15,IF($E$1=Database!$F$1,Database!$F15))))))</f>
        <v>e-mail</v>
      </c>
      <c r="C16" s="28"/>
      <c r="D16" s="18" t="str">
        <f>IF($E$1=Database!$A$1,Database!$A56,IF($E$1=Database!$B$1,Database!$B56,IF($E$1=Database!$C$1,Database!$C56,IF($E$1=Database!$D$1,Database!$D56,IF($E$1=Database!$E$1,Database!$E56,IF($E$1=Database!$F$1,Database!$F56))))))</f>
        <v xml:space="preserve">3RD PROCESS </v>
      </c>
      <c r="E16" s="22"/>
      <c r="F16" s="85"/>
      <c r="G16" s="85"/>
      <c r="H16" s="15" t="s">
        <v>26</v>
      </c>
      <c r="I16" s="15" t="s">
        <v>27</v>
      </c>
    </row>
    <row r="17" spans="1:9" ht="20.100000000000001" customHeight="1" x14ac:dyDescent="0.2">
      <c r="A17" s="65"/>
      <c r="B17" s="18" t="str">
        <f>IF($E$1=Database!$A$1,Database!A16,IF($E$1=Database!$B$1,Database!B16,IF($E$1=Database!$C$1,Database!$C16,IF($E$1=Database!$D$1,Database!D16,IF($E$1=Database!$E$1,Database!$E16,IF($E$1=Database!$F$1,Database!$F16))))))</f>
        <v>PHONE</v>
      </c>
      <c r="C17" s="59"/>
      <c r="D17" s="134" t="str">
        <f>IF($E$1=Database!$A$1,Database!$A57,IF($E$1=Database!$B$1,Database!$B57,IF($E$1=Database!$C$1,Database!$C57,IF($E$1=Database!$D$1,Database!$D57,IF($E$1=Database!$E$1,Database!$E57,IF($E$1=Database!$F$1,Database!$F57))))))</f>
        <v>SELF SURVEY COMPLETED BY</v>
      </c>
      <c r="E17" s="135" t="str">
        <f>IF($E$1=Database!$A$1,Database!$A57,IF($E$1=Database!$B$1,Database!$B57,IF($E$1=Database!$C$1,Database!$C57,IF($E$1=Database!$D$1,Database!$D57,IF($E$1=Database!$E$1,Database!$E57,IF($E$1=Database!$F$1,Database!$F57))))))</f>
        <v>SELF SURVEY COMPLETED BY</v>
      </c>
      <c r="F17" s="85"/>
      <c r="G17" s="85"/>
      <c r="H17" s="15" t="s">
        <v>28</v>
      </c>
      <c r="I17" s="24"/>
    </row>
    <row r="18" spans="1:9" ht="20.100000000000001" customHeight="1" x14ac:dyDescent="0.2">
      <c r="A18" s="65"/>
      <c r="B18" s="18" t="str">
        <f>IF($E$1=Database!$A$1,Database!A17,IF($E$1=Database!$B$1,Database!B17,IF($E$1=Database!$C$1,Database!$C17,IF($E$1=Database!$D$1,Database!D17,IF($E$1=Database!$E$1,Database!$E17,IF($E$1=Database!$F$1,Database!$F17))))))</f>
        <v>CONTACT- QUALITY</v>
      </c>
      <c r="C18" s="20"/>
      <c r="D18" s="18" t="str">
        <f>IF($E$1=Database!$A$1,Database!$A58,IF($E$1=Database!$B$1,Database!$B58,IF($E$1=Database!$C$1,Database!$C58,IF($E$1=Database!$D$1,Database!$D58,IF($E$1=Database!$E$1,Database!$E58,IF($E$1=Database!$F$1,Database!$F58))))))</f>
        <v>NAME</v>
      </c>
      <c r="E18" s="20"/>
      <c r="F18" s="85"/>
      <c r="G18" s="85"/>
      <c r="H18" s="15" t="s">
        <v>29</v>
      </c>
      <c r="I18" s="24"/>
    </row>
    <row r="19" spans="1:9" ht="20.100000000000001" customHeight="1" x14ac:dyDescent="0.2">
      <c r="A19" s="65"/>
      <c r="B19" s="18" t="str">
        <f>IF($E$1=Database!$A$1,Database!A18,IF($E$1=Database!$B$1,Database!B18,IF($E$1=Database!$C$1,Database!$C18,IF($E$1=Database!$D$1,Database!D18,IF($E$1=Database!$E$1,Database!$E18,IF($E$1=Database!$F$1,Database!$F18))))))</f>
        <v>e-mail</v>
      </c>
      <c r="C19" s="23"/>
      <c r="D19" s="18" t="str">
        <f>IF($E$1=Database!$A$1,Database!$A59,IF($E$1=Database!$B$1,Database!$B59,IF($E$1=Database!$C$1,Database!$C59,IF($E$1=Database!$D$1,Database!$D59,IF($E$1=Database!$E$1,Database!$E59,IF($E$1=Database!$F$1,Database!$F59))))))</f>
        <v>e-mail</v>
      </c>
      <c r="E19" s="28"/>
      <c r="F19" s="85"/>
      <c r="G19" s="85"/>
      <c r="H19" s="15" t="s">
        <v>30</v>
      </c>
    </row>
    <row r="20" spans="1:9" ht="20.100000000000001" customHeight="1" x14ac:dyDescent="0.2">
      <c r="A20" s="65"/>
      <c r="B20" s="18" t="str">
        <f>IF($E$1=Database!$A$1,Database!A19,IF($E$1=Database!$B$1,Database!B19,IF($E$1=Database!$C$1,Database!$C19,IF($E$1=Database!$D$1,Database!D19,IF($E$1=Database!$E$1,Database!$E19,IF($E$1=Database!$F$1,Database!$F19))))))</f>
        <v>PHONE</v>
      </c>
      <c r="C20" s="59"/>
      <c r="D20" s="18" t="str">
        <f>IF($E$1=Database!$A$1,Database!$A60,IF($E$1=Database!$B$1,Database!$B60,IF($E$1=Database!$C$1,Database!$C60,IF($E$1=Database!$D$1,Database!$D60,IF($E$1=Database!$E$1,Database!$E60,IF($E$1=Database!$F$1,Database!$F60))))))</f>
        <v>PHONE</v>
      </c>
      <c r="E20" s="59"/>
      <c r="F20" s="85"/>
      <c r="G20" s="85"/>
      <c r="H20" s="15" t="s">
        <v>27</v>
      </c>
    </row>
    <row r="21" spans="1:9" ht="20.100000000000001" customHeight="1" x14ac:dyDescent="0.2">
      <c r="A21" s="65"/>
      <c r="B21" s="132" t="str">
        <f>IF($E$1=Database!$A$1,Database!A20,IF($E$1=Database!$B$1,Database!B20,IF($E$1=Database!$C$1,Database!$C20,IF($E$1=Database!$D$1,Database!D20,IF($E$1=Database!$E$1,Database!$E20,IF($E$1=Database!$F$1,Database!$F20))))))</f>
        <v>CERTIFICATIONS</v>
      </c>
      <c r="C21" s="133" t="str">
        <f>IF($E$1=Database!$A$1,Database!B20,IF($E$1=Database!$B$1,Database!C20,IF($E$1=Database!$C$1,Database!$C20,IF($E$1=Database!$D$1,Database!E20,IF($E$1=Database!$E$1,Database!$E20,IF($E$1=Database!$F$1,Database!$F20))))))</f>
        <v>证书</v>
      </c>
      <c r="D21" s="132" t="str">
        <f>IF($E$1=Database!$A$1,Database!$A61,IF($E$1=Database!$B$1,Database!$B61,IF($E$1=Database!$C$1,Database!$C61,IF($E$1=Database!$D$1,Database!$D61,IF($E$1=Database!$E$1,Database!$E61,IF($E$1=Database!$F$1,Database!$F61))))))</f>
        <v>CERTIFICATIONS</v>
      </c>
      <c r="E21" s="133" t="str">
        <f>IF($E$1=Database!$A$1,Database!$A61,IF($E$1=Database!$B$1,Database!$B61,IF($E$1=Database!$C$1,Database!$C61,IF($E$1=Database!$D$1,Database!$D61,IF($E$1=Database!$E$1,Database!$E61,IF($E$1=Database!$F$1,Database!$F61))))))</f>
        <v>CERTIFICATIONS</v>
      </c>
      <c r="F21" s="85"/>
      <c r="G21" s="85"/>
    </row>
    <row r="22" spans="1:9" ht="20.100000000000001" customHeight="1" x14ac:dyDescent="0.2">
      <c r="A22" s="65"/>
      <c r="B22" s="18" t="str">
        <f>IF($E$1=Database!$A$1,Database!A21,IF($E$1=Database!$B$1,Database!B21,IF($E$1=Database!$C$1,Database!$C21,IF($E$1=Database!$D$1,Database!D21,IF($E$1=Database!$E$1,Database!$E21,IF($E$1=Database!$F$1,Database!$F21))))))</f>
        <v xml:space="preserve">Quality Systems 1 </v>
      </c>
      <c r="C22" s="26"/>
      <c r="D22" s="18" t="str">
        <f>IF($E$1=Database!$A$1,Database!$A62,IF($E$1=Database!$B$1,Database!$B62,IF($E$1=Database!$C$1,Database!$C62,IF($E$1=Database!$D$1,Database!$D62,IF($E$1=Database!$E$1,Database!$E62,IF($E$1=Database!$F$1,Database!$F62))))))</f>
        <v xml:space="preserve">Environmental Systems </v>
      </c>
      <c r="E22" s="26"/>
      <c r="F22" s="85"/>
      <c r="G22" s="85"/>
    </row>
    <row r="23" spans="1:9" ht="20.100000000000001" customHeight="1" x14ac:dyDescent="0.2">
      <c r="A23" s="65"/>
      <c r="B23" s="18" t="str">
        <f>IF($E$1=Database!$A$1,Database!A22,IF($E$1=Database!$B$1,Database!B22,IF($E$1=Database!$C$1,Database!$C22,IF($E$1=Database!$D$1,Database!D22,IF($E$1=Database!$E$1,Database!$E22,IF($E$1=Database!$F$1,Database!$F22))))))</f>
        <v xml:space="preserve">Quality Systems 2 </v>
      </c>
      <c r="C23" s="26"/>
      <c r="D23" s="18" t="str">
        <f>IF($E$1=Database!$A$1,Database!$A63,IF($E$1=Database!$B$1,Database!$B63,IF($E$1=Database!$C$1,Database!$C63,IF($E$1=Database!$D$1,Database!$D63,IF($E$1=Database!$E$1,Database!$E63,IF($E$1=Database!$F$1,Database!$F63))))))</f>
        <v>Safety Systems</v>
      </c>
      <c r="E23" s="26"/>
      <c r="F23" s="85"/>
      <c r="G23" s="85"/>
    </row>
    <row r="24" spans="1:9" ht="20.100000000000001" customHeight="1" x14ac:dyDescent="0.2">
      <c r="A24" s="65"/>
      <c r="B24" s="134" t="str">
        <f>IF($E$1=Database!$A$1,Database!A23,IF($E$1=Database!$B$1,Database!B23,IF($E$1=Database!$C$1,Database!$C23,IF($E$1=Database!$D$1,Database!D23,IF($E$1=Database!$E$1,Database!$E23,IF($E$1=Database!$F$1,Database!$F23))))))</f>
        <v>INDICATE YOUR PERCEIVED STRENGTHS</v>
      </c>
      <c r="C24" s="135" t="str">
        <f>IF($E$1=Database!$A$1,Database!B23,IF($E$1=Database!$B$1,Database!C23,IF($E$1=Database!$C$1,Database!$C23,IF($E$1=Database!$D$1,Database!E23,IF($E$1=Database!$E$1,Database!$E23,IF($E$1=Database!$F$1,Database!$F23))))))</f>
        <v xml:space="preserve"> 优势(自我评估)</v>
      </c>
      <c r="D24" s="134" t="str">
        <f>IF($E$1=Database!$A$1,Database!$A64,IF($E$1=Database!$B$1,Database!$B64,IF($E$1=Database!$C$1,Database!$C64,IF($E$1=Database!$D$1,Database!$D64,IF($E$1=Database!$E$1,Database!$E64,IF($E$1=Database!$F$1,Database!$F64))))))</f>
        <v xml:space="preserve">INDICATE YOUR PERCEIVED WEAKNESSES </v>
      </c>
      <c r="E24" s="135" t="str">
        <f>IF($E$1=Database!$A$1,Database!$A64,IF($E$1=Database!$B$1,Database!$B64,IF($E$1=Database!$C$1,Database!$C64,IF($E$1=Database!$D$1,Database!$D64,IF($E$1=Database!$E$1,Database!$E64,IF($E$1=Database!$F$1,Database!$F64))))))</f>
        <v xml:space="preserve">INDICATE YOUR PERCEIVED WEAKNESSES </v>
      </c>
      <c r="F24" s="85"/>
      <c r="G24" s="85"/>
    </row>
    <row r="25" spans="1:9" ht="20.100000000000001" customHeight="1" x14ac:dyDescent="0.2">
      <c r="A25" s="65"/>
      <c r="B25" s="130">
        <v>1</v>
      </c>
      <c r="C25" s="131"/>
      <c r="D25" s="130">
        <v>1</v>
      </c>
      <c r="E25" s="131"/>
      <c r="F25" s="85"/>
      <c r="G25" s="85"/>
    </row>
    <row r="26" spans="1:9" ht="20.100000000000001" customHeight="1" x14ac:dyDescent="0.2">
      <c r="A26" s="65"/>
      <c r="B26" s="130">
        <v>2</v>
      </c>
      <c r="C26" s="131"/>
      <c r="D26" s="130">
        <v>2</v>
      </c>
      <c r="E26" s="131"/>
      <c r="F26" s="85"/>
      <c r="G26" s="85"/>
    </row>
    <row r="27" spans="1:9" ht="20.100000000000001" customHeight="1" x14ac:dyDescent="0.2">
      <c r="A27" s="65"/>
      <c r="B27" s="130">
        <v>3</v>
      </c>
      <c r="C27" s="131"/>
      <c r="D27" s="130">
        <v>3</v>
      </c>
      <c r="E27" s="131"/>
      <c r="F27" s="85"/>
      <c r="G27" s="85"/>
    </row>
    <row r="28" spans="1:9" ht="30" customHeight="1" x14ac:dyDescent="0.2">
      <c r="A28" s="65"/>
      <c r="B28" s="136" t="str">
        <f>IF($E$1=Database!$A$1,Database!A27,IF($E$1=Database!$B$1,Database!B27,IF($E$1=Database!$C$1,Database!$C27,IF($E$1=Database!$D$1,Database!D27,IF($E$1=Database!$E$1,Database!$E27,IF($E$1=Database!$F$1,Database!$F27))))))</f>
        <v>GEXPRO SERVICES SUPPLIER ASSESSMENT &amp; SITE AUDIT</v>
      </c>
      <c r="C28" s="137"/>
      <c r="D28" s="137"/>
      <c r="E28" s="138"/>
      <c r="F28" s="85"/>
      <c r="G28" s="85"/>
    </row>
    <row r="29" spans="1:9" ht="20.100000000000001" customHeight="1" x14ac:dyDescent="0.2">
      <c r="A29" s="65"/>
      <c r="B29" s="33" t="str">
        <f>IF($E$1=Database!$A$1,Database!A28,IF($E$1=Database!$B$1,Database!B28,IF($E$1=Database!$C$1,Database!$C28,IF($E$1=Database!$D$1,Database!D28,IF($E$1=Database!$E$1,Database!$E28,IF($E$1=Database!$F$1,Database!$F28))))))</f>
        <v>PRIOR AUDIT DATE</v>
      </c>
      <c r="C29" s="16"/>
      <c r="D29" s="33" t="str">
        <f>IF($E$1=Database!$A$1,Database!$A69,IF($E$1=Database!$B$1,Database!$B69,IF($E$1=Database!$C$1,Database!$C69,IF($E$1=Database!$D$1,Database!$D69,IF($E$1=Database!$E$1,Database!$E69,IF($E$1=Database!$F$1,Database!$F69))))))</f>
        <v>PRIOR AUDIT SCORE</v>
      </c>
      <c r="E29" s="17"/>
      <c r="F29" s="85"/>
      <c r="G29" s="85"/>
    </row>
    <row r="30" spans="1:9" ht="20.100000000000001" customHeight="1" x14ac:dyDescent="0.2">
      <c r="A30" s="65"/>
      <c r="B30" s="33" t="str">
        <f>IF($E$1=Database!$A$1,Database!A29,IF($E$1=Database!$B$1,Database!B29,IF($E$1=Database!$C$1,Database!$C29,IF($E$1=Database!$D$1,Database!D29,IF($E$1=Database!$E$1,Database!$E29,IF($E$1=Database!$F$1,Database!$F29))))))</f>
        <v>SITE AUDIT DATE</v>
      </c>
      <c r="C30" s="16"/>
      <c r="D30" s="33" t="str">
        <f>IF($E$1=Database!$A$1,Database!$A70,IF($E$1=Database!$B$1,Database!$B70,IF($E$1=Database!$C$1,Database!$C70,IF($E$1=Database!$D$1,Database!$D70,IF($E$1=Database!$E$1,Database!$E70,IF($E$1=Database!$F$1,Database!$F70))))))</f>
        <v>SITE AUDIT SCORE</v>
      </c>
      <c r="E30" s="32">
        <f>IF(OR('Social Accountability'!H7,H8,H9,H10=0),0,SUM(Financial!I3,'Social Accountability'!I3,'Environment &amp; Safety'!I3,Security!I3,Quality!I3))</f>
        <v>0</v>
      </c>
      <c r="F30" s="85"/>
      <c r="G30" s="85"/>
    </row>
    <row r="31" spans="1:9" ht="20.100000000000001" customHeight="1" x14ac:dyDescent="0.2">
      <c r="A31" s="65"/>
      <c r="B31" s="33" t="str">
        <f>IF($E$1=Database!$A$1,Database!A30,IF($E$1=Database!$B$1,Database!B30,IF($E$1=Database!$C$1,Database!$C30,IF($E$1=Database!$D$1,Database!D30,IF($E$1=Database!$E$1,Database!$E30,IF($E$1=Database!$F$1,Database!$F30))))))</f>
        <v>ACTION PLAN DUE</v>
      </c>
      <c r="C31" s="16"/>
      <c r="D31" s="33" t="str">
        <f>IF($E$1=Database!$A$1,Database!$A71,IF($E$1=Database!$B$1,Database!$B71,IF($E$1=Database!$C$1,Database!$C71,IF($E$1=Database!$D$1,Database!$D71,IF($E$1=Database!$E$1,Database!$E71,IF($E$1=Database!$F$1,Database!$F71))))))</f>
        <v>APPROVAL RATING</v>
      </c>
      <c r="E31" s="31" t="str">
        <f>IF(E30&gt;=0.8,"CONDITIONALLY APPROVED",IF(E30&gt;0.6,"DEVELOPMENT REQUIRED","DISAPPROVED"))</f>
        <v>DISAPPROVED</v>
      </c>
      <c r="F31" s="85"/>
      <c r="G31" s="85"/>
    </row>
    <row r="32" spans="1:9" ht="20.100000000000001" customHeight="1" x14ac:dyDescent="0.2">
      <c r="A32" s="65"/>
      <c r="B32" s="134" t="str">
        <f>IF($E$1=Database!$A$1,Database!A31,IF($E$1=Database!$B$1,Database!B31,IF($E$1=Database!$C$1,Database!$C31,IF($E$1=Database!$D$1,Database!D31,IF($E$1=Database!$E$1,Database!$E31,IF($E$1=Database!$F$1,Database!$F31))))))</f>
        <v>AUDIT ATTENDEES - SUPPLIER</v>
      </c>
      <c r="C32" s="135" t="str">
        <f>IF($E$1=Database!$A$1,Database!B31,IF($E$1=Database!$B$1,Database!C31,IF($E$1=Database!$C$1,Database!$C31,IF($E$1=Database!$D$1,Database!E31,IF($E$1=Database!$E$1,Database!$E31,IF($E$1=Database!$F$1,Database!$F31))))))</f>
        <v>审核参与人-供应商</v>
      </c>
      <c r="D32" s="134" t="str">
        <f>IF($E$1=Database!$A$1,Database!$A72,IF($E$1=Database!$B$1,Database!$B72,IF($E$1=Database!$C$1,Database!$C72,IF($E$1=Database!$D$1,Database!$D72,IF($E$1=Database!$E$1,Database!$E72,IF($E$1=Database!$F$1,Database!$F72))))))</f>
        <v>AUDIT ATTENDEES - GEXPRO SERVICES</v>
      </c>
      <c r="E32" s="135" t="str">
        <f>IF($E$1=Database!$A$1,Database!$A72,IF($E$1=Database!$B$1,Database!$B72,IF($E$1=Database!$C$1,Database!$C72,IF($E$1=Database!$D$1,Database!$D72,IF($E$1=Database!$E$1,Database!$E72,IF($E$1=Database!$F$1,Database!$F72))))))</f>
        <v>AUDIT ATTENDEES - GEXPRO SERVICES</v>
      </c>
      <c r="F32" s="85"/>
      <c r="G32" s="85"/>
    </row>
    <row r="33" spans="1:5" ht="20.100000000000001" customHeight="1" x14ac:dyDescent="0.2">
      <c r="A33" s="65"/>
      <c r="B33" s="25">
        <v>1</v>
      </c>
      <c r="C33" s="25">
        <v>4</v>
      </c>
      <c r="D33" s="25">
        <v>1</v>
      </c>
      <c r="E33" s="25">
        <v>4</v>
      </c>
    </row>
    <row r="34" spans="1:5" ht="20.100000000000001" customHeight="1" x14ac:dyDescent="0.2">
      <c r="A34" s="65"/>
      <c r="B34" s="25">
        <v>2</v>
      </c>
      <c r="C34" s="25">
        <v>5</v>
      </c>
      <c r="D34" s="25">
        <v>2</v>
      </c>
      <c r="E34" s="25">
        <v>5</v>
      </c>
    </row>
    <row r="35" spans="1:5" ht="20.100000000000001" customHeight="1" x14ac:dyDescent="0.2">
      <c r="A35" s="65"/>
      <c r="B35" s="25">
        <v>3</v>
      </c>
      <c r="C35" s="25">
        <v>6</v>
      </c>
      <c r="D35" s="25">
        <v>3</v>
      </c>
      <c r="E35" s="25">
        <v>6</v>
      </c>
    </row>
    <row r="36" spans="1:5" ht="20.100000000000001" customHeight="1" x14ac:dyDescent="0.2">
      <c r="A36" s="65"/>
      <c r="B36" s="134" t="str">
        <f>IF($E$1=Database!$A$1,Database!A35,IF($E$1=Database!$B$1,Database!B35,IF($E$1=Database!$C$1,Database!$C35,IF($E$1=Database!$D$1,Database!D35,IF($E$1=Database!$E$1,Database!$E35,IF($E$1=Database!$F$1,Database!$F35))))))</f>
        <v>OBSERVED STRENGTHS</v>
      </c>
      <c r="C36" s="135" t="str">
        <f>IF($E$1=Database!$A$1,Database!B35,IF($E$1=Database!$B$1,Database!C35,IF($E$1=Database!$C$1,Database!$C35,IF($E$1=Database!$D$1,Database!E35,IF($E$1=Database!$E$1,Database!$E35,IF($E$1=Database!$F$1,Database!$F35))))))</f>
        <v>优势</v>
      </c>
      <c r="D36" s="134" t="str">
        <f>IF($E$1=Database!$A$1,Database!$A76,IF($E$1=Database!$B$1,Database!$B76,IF($E$1=Database!$C$1,Database!$C76,IF($E$1=Database!$D$1,Database!$D76,IF($E$1=Database!$E$1,Database!$E76,IF($E$1=Database!$F$1,Database!$F76))))))</f>
        <v>OBSERVED FINDINGS</v>
      </c>
      <c r="E36" s="135" t="str">
        <f>IF($E$1=Database!$A$1,Database!$A76,IF($E$1=Database!$B$1,Database!$B76,IF($E$1=Database!$C$1,Database!$C76,IF($E$1=Database!$D$1,Database!$D76,IF($E$1=Database!$E$1,Database!$E76,IF($E$1=Database!$F$1,Database!$F76))))))</f>
        <v>OBSERVED FINDINGS</v>
      </c>
    </row>
    <row r="37" spans="1:5" ht="20.100000000000001" customHeight="1" x14ac:dyDescent="0.2">
      <c r="A37" s="65"/>
      <c r="B37" s="130">
        <v>1</v>
      </c>
      <c r="C37" s="131"/>
      <c r="D37" s="130">
        <v>1</v>
      </c>
      <c r="E37" s="131"/>
    </row>
    <row r="38" spans="1:5" ht="20.100000000000001" customHeight="1" x14ac:dyDescent="0.2">
      <c r="A38" s="65"/>
      <c r="B38" s="130">
        <v>2</v>
      </c>
      <c r="C38" s="131"/>
      <c r="D38" s="130">
        <v>2</v>
      </c>
      <c r="E38" s="131"/>
    </row>
    <row r="39" spans="1:5" ht="20.100000000000001" customHeight="1" x14ac:dyDescent="0.2">
      <c r="A39" s="65"/>
      <c r="B39" s="130">
        <v>3</v>
      </c>
      <c r="C39" s="131"/>
      <c r="D39" s="130">
        <v>3</v>
      </c>
      <c r="E39" s="131"/>
    </row>
    <row r="40" spans="1:5" ht="20.100000000000001" customHeight="1" x14ac:dyDescent="0.2">
      <c r="A40" s="65"/>
      <c r="B40" s="130">
        <v>4</v>
      </c>
      <c r="C40" s="131"/>
      <c r="D40" s="130">
        <v>4</v>
      </c>
      <c r="E40" s="131"/>
    </row>
    <row r="41" spans="1:5" ht="20.100000000000001" customHeight="1" x14ac:dyDescent="0.2">
      <c r="A41" s="65"/>
      <c r="B41" s="130">
        <v>5</v>
      </c>
      <c r="C41" s="131"/>
      <c r="D41" s="130">
        <v>5</v>
      </c>
      <c r="E41" s="131"/>
    </row>
    <row r="42" spans="1:5" ht="20.100000000000001" customHeight="1" x14ac:dyDescent="0.2">
      <c r="A42" s="65"/>
      <c r="B42" s="130">
        <v>6</v>
      </c>
      <c r="C42" s="131"/>
      <c r="D42" s="130">
        <v>6</v>
      </c>
      <c r="E42" s="131"/>
    </row>
    <row r="43" spans="1:5" ht="20.100000000000001" customHeight="1" x14ac:dyDescent="0.2">
      <c r="A43" s="65"/>
      <c r="B43" s="132" t="str">
        <f>IF($E$1=Database!$A$1,Database!A42,IF($E$1=Database!$B$1,Database!B42,IF($E$1=Database!$C$1,Database!$C42,IF($E$1=Database!$D$1,Database!D42,IF($E$1=Database!$E$1,Database!$E42,IF($E$1=Database!$F$1,Database!$F42))))))</f>
        <v>AUDIT SCOPE</v>
      </c>
      <c r="C43" s="133" t="str">
        <f>IF($E$1=Database!$A$1,Database!B42,IF($E$1=Database!$B$1,Database!C42,IF($E$1=Database!$C$1,Database!$C42,IF($E$1=Database!$D$1,Database!E42,IF($E$1=Database!$E$1,Database!$E42,IF($E$1=Database!$F$1,Database!$F42))))))</f>
        <v>审核范围</v>
      </c>
      <c r="D43" s="134" t="str">
        <f>IF($E$1=Database!$A$1,Database!$A83,IF($E$1=Database!$B$1,Database!$B83,IF($E$1=Database!$C$1,Database!$C83,IF($E$1=Database!$D$1,Database!$D83,IF($E$1=Database!$E$1,Database!$E83,IF($E$1=Database!$F$1,Database!$F83))))))</f>
        <v>SUPPLIER SEGMENT</v>
      </c>
      <c r="E43" s="135" t="str">
        <f>IF($E$1=Database!$A$1,Database!$A83,IF($E$1=Database!$B$1,Database!$B83,IF($E$1=Database!$C$1,Database!$C83,IF($E$1=Database!$D$1,Database!$D83,IF($E$1=Database!$E$1,Database!$E83,IF($E$1=Database!$F$1,Database!$F83))))))</f>
        <v>SUPPLIER SEGMENT</v>
      </c>
    </row>
    <row r="44" spans="1:5" ht="20.100000000000001" customHeight="1" x14ac:dyDescent="0.2">
      <c r="A44" s="65"/>
      <c r="B44" s="18" t="str">
        <f>IF($E$1=Database!$A$1,Database!A43,IF($E$1=Database!$B$1,Database!B43,IF($E$1=Database!$C$1,Database!$C43,IF($E$1=Database!$D$1,Database!D43,IF($E$1=Database!$E$1,Database!$E43,IF($E$1=Database!$F$1,Database!$F43))))))</f>
        <v>Quality Systems</v>
      </c>
      <c r="C44" s="26"/>
      <c r="D44" s="18" t="str">
        <f>IF($E$1=Database!$A$1,Database!$A84,IF($E$1=Database!$B$1,Database!$B84,IF($E$1=Database!$C$1,Database!$C84,IF($E$1=Database!$D$1,Database!$D84,IF($E$1=Database!$E$1,Database!$E84,IF($E$1=Database!$F$1,Database!$F84))))))</f>
        <v>Hardware &amp; Fasteners</v>
      </c>
      <c r="E44" s="26"/>
    </row>
    <row r="45" spans="1:5" ht="20.100000000000001" customHeight="1" x14ac:dyDescent="0.2">
      <c r="A45" s="85"/>
      <c r="B45" s="18" t="str">
        <f>IF($E$1=Database!$A$1,Database!A44,IF($E$1=Database!$B$1,Database!B44,IF($E$1=Database!$C$1,Database!$C44,IF($E$1=Database!$D$1,Database!D44,IF($E$1=Database!$E$1,Database!$E44,IF($E$1=Database!$F$1,Database!$F44))))))</f>
        <v>Environment &amp; Safety</v>
      </c>
      <c r="C45" s="26"/>
      <c r="D45" s="18" t="str">
        <f>IF($E$1=Database!$A$1,Database!$A85,IF($E$1=Database!$B$1,Database!$B85,IF($E$1=Database!$C$1,Database!$C85,IF($E$1=Database!$D$1,Database!$D85,IF($E$1=Database!$E$1,Database!$E85,IF($E$1=Database!$F$1,Database!$F85))))))</f>
        <v>Fabrications &amp; Assembly</v>
      </c>
      <c r="E45" s="61"/>
    </row>
    <row r="46" spans="1:5" ht="34.5" customHeight="1" x14ac:dyDescent="0.2">
      <c r="A46" s="85"/>
      <c r="B46" s="18" t="str">
        <f>IF($E$1=Database!$A$1,Database!A45,IF($E$1=Database!$B$1,Database!B45,IF($E$1=Database!$C$1,Database!$C45,IF($E$1=Database!$D$1,Database!D45,IF($E$1=Database!$E$1,Database!$E45,IF($E$1=Database!$F$1,Database!$F45))))))</f>
        <v>Security</v>
      </c>
      <c r="C46" s="61"/>
      <c r="D46" s="18" t="str">
        <f>IF($E$1=Database!$A$1,Database!$A86,IF($E$1=Database!$B$1,Database!$B86,IF($E$1=Database!$C$1,Database!$C86,IF($E$1=Database!$D$1,Database!$D86,IF($E$1=Database!$E$1,Database!$E86,IF($E$1=Database!$F$1,Database!$F86))))))</f>
        <v>Electrical &amp; Instrumentation</v>
      </c>
      <c r="E46" s="26"/>
    </row>
    <row r="47" spans="1:5" ht="20.100000000000001" customHeight="1" x14ac:dyDescent="0.2">
      <c r="A47" s="85"/>
      <c r="B47" s="18"/>
      <c r="C47" s="26"/>
      <c r="D47" s="18"/>
      <c r="E47" s="54"/>
    </row>
  </sheetData>
  <sheetProtection algorithmName="SHA-512" hashValue="yS9euzHPWwaurQoTK0gUGSqW/MX1SgWYCpMzQf2PN1bN+AEqP3LQUr+lZsD7g5ELG4MYHoKgX+3Dv0tKa4ibxg==" saltValue="5iaWDQXA3Bvmk6UhLDscJA==" spinCount="100000" sheet="1" objects="1" scenarios="1"/>
  <mergeCells count="35">
    <mergeCell ref="D17:E17"/>
    <mergeCell ref="B3:E3"/>
    <mergeCell ref="B4:E4"/>
    <mergeCell ref="B5:E5"/>
    <mergeCell ref="B7:C7"/>
    <mergeCell ref="D7:E7"/>
    <mergeCell ref="B32:C32"/>
    <mergeCell ref="D32:E32"/>
    <mergeCell ref="B21:C21"/>
    <mergeCell ref="D21:E21"/>
    <mergeCell ref="B24:C24"/>
    <mergeCell ref="D24:E24"/>
    <mergeCell ref="B25:C25"/>
    <mergeCell ref="D25:E25"/>
    <mergeCell ref="B26:C26"/>
    <mergeCell ref="D26:E26"/>
    <mergeCell ref="B27:C27"/>
    <mergeCell ref="D27:E27"/>
    <mergeCell ref="B28:E28"/>
    <mergeCell ref="B36:C36"/>
    <mergeCell ref="D36:E36"/>
    <mergeCell ref="B37:C37"/>
    <mergeCell ref="D37:E37"/>
    <mergeCell ref="B38:C38"/>
    <mergeCell ref="D38:E38"/>
    <mergeCell ref="B42:C42"/>
    <mergeCell ref="D42:E42"/>
    <mergeCell ref="B43:C43"/>
    <mergeCell ref="D43:E43"/>
    <mergeCell ref="B39:C39"/>
    <mergeCell ref="D39:E39"/>
    <mergeCell ref="B40:C40"/>
    <mergeCell ref="D40:E40"/>
    <mergeCell ref="B41:C41"/>
    <mergeCell ref="D41:E41"/>
  </mergeCells>
  <conditionalFormatting sqref="E6 E30">
    <cfRule type="cellIs" dxfId="3" priority="1" stopIfTrue="1" operator="lessThanOrEqual">
      <formula>0.6</formula>
    </cfRule>
    <cfRule type="cellIs" dxfId="2" priority="2" stopIfTrue="1" operator="greaterThanOrEqual">
      <formula>0.8</formula>
    </cfRule>
    <cfRule type="cellIs" dxfId="1" priority="3" stopIfTrue="1" operator="between">
      <formula>0.8</formula>
      <formula>0.6</formula>
    </cfRule>
  </conditionalFormatting>
  <dataValidations count="7">
    <dataValidation type="list" allowBlank="1" showInputMessage="1" showErrorMessage="1" sqref="C44:C47 E44:E46" xr:uid="{00000000-0002-0000-0000-000000000000}">
      <formula1>"Yes, "</formula1>
    </dataValidation>
    <dataValidation type="list" allowBlank="1" showInputMessage="1" showErrorMessage="1" sqref="E14:E16" xr:uid="{00000000-0002-0000-0000-000001000000}">
      <formula1>$I$5:$I$16</formula1>
    </dataValidation>
    <dataValidation type="list" allowBlank="1" showInputMessage="1" showErrorMessage="1" sqref="E11:E13" xr:uid="{00000000-0002-0000-0000-000002000000}">
      <formula1>$H$5:$H$20</formula1>
    </dataValidation>
    <dataValidation type="list" allowBlank="1" showInputMessage="1" showErrorMessage="1" sqref="C22:C23" xr:uid="{00000000-0002-0000-0000-000003000000}">
      <formula1>"AS9100,ISO13485,ISO17025,ISO9001,QS9000,TS16949,None"</formula1>
    </dataValidation>
    <dataValidation type="list" allowBlank="1" showInputMessage="1" showErrorMessage="1" sqref="E23" xr:uid="{00000000-0002-0000-0000-000004000000}">
      <formula1>"OHSAS18001,Other,None"</formula1>
    </dataValidation>
    <dataValidation type="list" allowBlank="1" showInputMessage="1" showErrorMessage="1" sqref="E22" xr:uid="{00000000-0002-0000-0000-000005000000}">
      <formula1>"ISO14001,Other,None"</formula1>
    </dataValidation>
    <dataValidation type="list" allowBlank="1" showInputMessage="1" showErrorMessage="1" sqref="E1" xr:uid="{00000000-0002-0000-0000-000006000000}">
      <formula1>"English,中國語文,Francais,Magyar,Espanol,Deutsch"</formula1>
    </dataValidation>
  </dataValidations>
  <pageMargins left="0.25" right="0.25" top="0.5" bottom="0.5" header="0.5" footer="0.5"/>
  <pageSetup scale="67" orientation="portrait" r:id="rId1"/>
  <headerFooter alignWithMargins="0">
    <oddFooter xml:space="preserve">&amp;R&amp;8QF61_Rev 3
Release Date: 10/11/2021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8">
    <pageSetUpPr fitToPage="1"/>
  </sheetPr>
  <dimension ref="A1:L19"/>
  <sheetViews>
    <sheetView showGridLines="0" zoomScale="80" zoomScaleNormal="80" workbookViewId="0">
      <pane ySplit="5" topLeftCell="A6" activePane="bottomLeft" state="frozen"/>
      <selection activeCell="B4" sqref="B4:E4"/>
      <selection pane="bottomLeft" activeCell="I4" sqref="I4"/>
    </sheetView>
  </sheetViews>
  <sheetFormatPr defaultColWidth="9.140625" defaultRowHeight="12.75" x14ac:dyDescent="0.2"/>
  <cols>
    <col min="1" max="1" width="1.7109375" style="34" customWidth="1"/>
    <col min="2" max="2" width="3.7109375" style="47" customWidth="1"/>
    <col min="3" max="3" width="9.7109375" style="47" customWidth="1"/>
    <col min="4" max="7" width="38.7109375" style="34" customWidth="1"/>
    <col min="8" max="9" width="16.7109375" style="35" customWidth="1"/>
    <col min="10" max="10" width="9.140625" style="36"/>
    <col min="11" max="16384" width="9.140625" style="34"/>
  </cols>
  <sheetData>
    <row r="1" spans="1:12" x14ac:dyDescent="0.2">
      <c r="A1" s="63"/>
      <c r="B1" s="64"/>
      <c r="C1" s="64"/>
      <c r="D1" s="63"/>
      <c r="E1" s="63"/>
      <c r="F1" s="63"/>
      <c r="G1" s="63"/>
      <c r="J1" s="78"/>
      <c r="K1" s="63"/>
      <c r="L1" s="63"/>
    </row>
    <row r="2" spans="1:12" ht="18" x14ac:dyDescent="0.2">
      <c r="A2" s="63"/>
      <c r="B2" s="1"/>
      <c r="C2" s="1"/>
      <c r="D2" s="1"/>
      <c r="E2" s="1" t="str">
        <f>IF(Summary!$E$1=Database!$A$1,Database!$A88,IF(Summary!$E$1=Database!$B$1,Database!$B88,IF(Summary!$E$1=Database!$C$1,Database!$C88,IF(Summary!$E$1=Database!$D$1,Database!$D88,IF(Summary!$E$1=Database!$E$1,Database!$E88,IF(Summary!$E$1=Database!$F$1,Database!$F88))))))</f>
        <v>Supplier Name</v>
      </c>
      <c r="F2" s="1" t="str">
        <f>IF(Summary!C8=0," ",Summary!C8)</f>
        <v xml:space="preserve"> </v>
      </c>
      <c r="G2" s="1"/>
      <c r="J2" s="63"/>
      <c r="K2" s="63"/>
      <c r="L2" s="63"/>
    </row>
    <row r="3" spans="1:12" s="11" customFormat="1" x14ac:dyDescent="0.2">
      <c r="A3" s="65"/>
      <c r="B3" s="37"/>
      <c r="C3" s="37"/>
      <c r="D3" s="65"/>
      <c r="E3" s="65"/>
      <c r="F3" s="65"/>
      <c r="G3" s="38"/>
      <c r="H3" s="39">
        <f>H4*0.1</f>
        <v>0</v>
      </c>
      <c r="I3" s="39">
        <f>I4*0.1</f>
        <v>0</v>
      </c>
      <c r="J3" s="65"/>
      <c r="K3" s="65"/>
      <c r="L3" s="65"/>
    </row>
    <row r="4" spans="1:12" s="11" customFormat="1" ht="23.25" customHeight="1" x14ac:dyDescent="0.2">
      <c r="A4" s="65"/>
      <c r="B4" s="2"/>
      <c r="C4" s="3"/>
      <c r="D4" s="145" t="str">
        <f>IF(Summary!$E$1=Database!$A$1,Database!$A89,IF(Summary!$E$1=Database!$B$1,Database!$B89,IF(Summary!$E$1=Database!$C$1,Database!$C89,IF(Summary!$E$1=Database!$D$1,Database!$D89,IF(Summary!$E$1=Database!$E$1,Database!$E89,IF(Summary!$E$1=Database!$F$1,Database!$F89))))))</f>
        <v>Financial</v>
      </c>
      <c r="E4" s="146" t="str">
        <f>IF(Summary!$E$1=Database!$A$1,Database!$A89,IF(Summary!$E$1=Database!$B$1,Database!$B89,IF(Summary!$E$1=Database!$C$1,Database!$C89,IF(Summary!$E$1=Database!$D$1,Database!$D89,IF(Summary!$E$1=Database!$E$1,Database!$E89,IF(Summary!$E$1=Database!$F$1,Database!$F89))))))</f>
        <v>Financial</v>
      </c>
      <c r="F4" s="146" t="str">
        <f>IF(Summary!$E$1=Database!$A$1,Database!$A89,IF(Summary!$E$1=Database!$B$1,Database!$B89,IF(Summary!$E$1=Database!$C$1,Database!$C89,IF(Summary!$E$1=Database!$D$1,Database!$D89,IF(Summary!$E$1=Database!$E$1,Database!$E89,IF(Summary!$E$1=Database!$F$1,Database!$F89))))))</f>
        <v>Financial</v>
      </c>
      <c r="G4" s="147" t="str">
        <f>IF(Summary!$E$1=Database!$A$1,Database!$A89,IF(Summary!$E$1=Database!$B$1,Database!$B89,IF(Summary!$E$1=Database!$C$1,Database!$C89,IF(Summary!$E$1=Database!$D$1,Database!$D89,IF(Summary!$E$1=Database!$E$1,Database!$E89,IF(Summary!$E$1=Database!$F$1,Database!$F89))))))</f>
        <v>Financial</v>
      </c>
      <c r="H4" s="40">
        <f>IF(OR(H10="",H6="",H7="",H8="",H9=""),0,SUM(H6:H19)/COUNT(H6:H19)/5)</f>
        <v>0</v>
      </c>
      <c r="I4" s="40">
        <f>IF(OR(I6="",I7="",I8="",I9="",I10=""),0,SUM(I6:I19)/COUNT(I6:I19)/5)</f>
        <v>0</v>
      </c>
      <c r="J4" s="41"/>
      <c r="K4" s="65"/>
      <c r="L4" s="65"/>
    </row>
    <row r="5" spans="1:12" s="43" customFormat="1" ht="94.7" customHeight="1" x14ac:dyDescent="0.2">
      <c r="A5" s="64"/>
      <c r="B5" s="8"/>
      <c r="C5" s="8" t="str">
        <f>IF(Summary!$E$1=Database!$A$1,Database!$A90,IF(Summary!$E$1=Database!$B$1,Database!$B90,IF(Summary!$E$1=Database!$C$1,Database!$C90,IF(Summary!$E$1=Database!$D$1,Database!$D90,IF(Summary!$E$1=Database!$E$1,Database!$E90,IF(Summary!$E$1=Database!$F$1,Database!$F90))))))</f>
        <v>SCORING  GUIDELINES</v>
      </c>
      <c r="D5" s="4" t="str">
        <f>IF(Summary!$E$1=Database!$A$1,Database!$A105,IF(Summary!$E$1=Database!$B$1,Database!$B105,IF(Summary!$E$1=Database!$C$1,Database!$C105,IF(Summary!$E$1=Database!$D$1,Database!$D105,IF(Summary!$E$1=Database!$E$1,Database!$E105,IF(Summary!$E$1=Database!$F$1,Database!$F105))))))</f>
        <v>5 Points 
Strong Financial Health</v>
      </c>
      <c r="E5" s="4" t="str">
        <f>IF(Summary!$E$1=Database!$A$1,Database!$A120,IF(Summary!$E$1=Database!$B$1,Database!$B120,IF(Summary!$E$1=Database!$C$1,Database!$C120,IF(Summary!$E$1=Database!$D$1,Database!$D120,IF(Summary!$E$1=Database!$E$1,Database!$E120,IF(Summary!$E$1=Database!$F$1,Database!$F120))))))</f>
        <v>3 Points 
Moderate Financial Health</v>
      </c>
      <c r="F5" s="4" t="str">
        <f>IF(Summary!$E$1=Database!$A$1,Database!$A135,IF(Summary!$E$1=Database!$B$1,Database!$B135,IF(Summary!$E$1=Database!$C$1,Database!$C135,IF(Summary!$E$1=Database!$D$1,Database!$D135,IF(Summary!$E$1=Database!$E$1,Database!$E135,IF(Summary!$E$1=Database!$F$1,Database!$F135))))))</f>
        <v xml:space="preserve">0 Points 
Weak Financial Health </v>
      </c>
      <c r="G5" s="73" t="str">
        <f>IF(Summary!$E$1=Database!$A$1,Database!$A150,IF(Summary!$E$1=Database!$B$1,Database!$B150,IF(Summary!$E$1=Database!$C$1,Database!$C150,IF(Summary!$E$1=Database!$D$1,Database!$D150,IF(Summary!$E$1=Database!$E$1,Database!$E150,IF(Summary!$E$1=Database!$F$1,Database!$F150))))))</f>
        <v>Notes</v>
      </c>
      <c r="H5" s="10" t="str">
        <f>IF(Summary!$E$1=Database!$A$1,Database!$A165,IF(Summary!$E$1=Database!$B$1,Database!$B165,IF(Summary!$E$1=Database!$C$1,Database!$C165,IF(Summary!$E$1=Database!$D$1,Database!$D165,IF(Summary!$E$1=Database!$E$1,Database!$E165,IF(Summary!$E$1=Database!$F$1,Database!$F165))))))</f>
        <v>SUPPLIER SELF SCORE</v>
      </c>
      <c r="I5" s="10" t="str">
        <f>IF(Summary!$E$1=Database!$A$1,Database!$A166,IF(Summary!$E$1=Database!$B$1,Database!$B166,IF(Summary!$E$1=Database!$C$1,Database!$C166,IF(Summary!$E$1=Database!$D$1,Database!$D166,IF(Summary!$E$1=Database!$E$1,Database!$E166,IF(Summary!$E$1=Database!$F$1,Database!$F166))))))</f>
        <v>GEXPRO SERVICES SCORE</v>
      </c>
      <c r="J5" s="42"/>
    </row>
    <row r="6" spans="1:12" ht="120" x14ac:dyDescent="0.2">
      <c r="A6" s="64"/>
      <c r="B6" s="6" t="s">
        <v>31</v>
      </c>
      <c r="C6" s="74" t="str">
        <f>IF(Summary!$E$1=Database!$A$1,Database!$A91,IF(Summary!$E$1=Database!$B$1,Database!$B91,IF(Summary!$E$1=Database!$C$1,Database!$C91,IF(Summary!$E$1=Database!$D$1,Database!$D91,IF(Summary!$E$1=Database!$E$1,Database!$E91,IF(Summary!$E$1=Database!$F$1,Database!$F91))))))</f>
        <v>Public Company</v>
      </c>
      <c r="D6" s="53" t="str">
        <f>IF(Summary!$E$1=Database!$A$1,Database!$A106,IF(Summary!$E$1=Database!$B$1,Database!$B106,IF(Summary!$E$1=Database!$C$1,Database!$C106,IF(Summary!$E$1=Database!$D$1,Database!$D106,IF(Summary!$E$1=Database!$E$1,Database!$E106,IF(Summary!$E$1=Database!$F$1,Database!$F106))))))</f>
        <v>Public Company</v>
      </c>
      <c r="E6" s="53" t="str">
        <f>IF(Summary!$E$1=Database!$A$1,Database!$A121,IF(Summary!$E$1=Database!$B$1,Database!$B121,IF(Summary!$E$1=Database!$C$1,Database!$C121,IF(Summary!$E$1=Database!$D$1,Database!$D121,IF(Summary!$E$1=Database!$E$1,Database!$E121,IF(Summary!$E$1=Database!$F$1,Database!$F121))))))</f>
        <v>Private Company, Government-owned</v>
      </c>
      <c r="F6" s="52"/>
      <c r="G6" s="82" t="str">
        <f>IF(Summary!$E$1=Database!$A$1,Database!$A151,IF(Summary!$E$1=Database!$B$1,Database!$B151,IF(Summary!$E$1=Database!$C$1,Database!$C151,IF(Summary!$E$1=Database!$D$1,Database!$D151,IF(Summary!$E$1=Database!$E$1,Database!$E151,IF(Summary!$E$1=Database!$F$1,Database!$F151))))))</f>
        <v xml:space="preserve">Note:  QUESTIONS F1-F5 ARE MANDATORY, A SCORE OF 0 WILL RESULT IF ANY ARE LEFT BLANK. If Public Company, please answer F2-F5 and enter the internet address for the company's financial information in one of the Notes sections below.  If Private or Government-owned Company, please answer all Financial questions.
</v>
      </c>
      <c r="H6" s="7"/>
      <c r="I6" s="7"/>
      <c r="J6" s="63"/>
      <c r="K6" s="63"/>
      <c r="L6" s="63"/>
    </row>
    <row r="7" spans="1:12" ht="63.95" customHeight="1" x14ac:dyDescent="0.2">
      <c r="A7" s="63"/>
      <c r="B7" s="6" t="s">
        <v>32</v>
      </c>
      <c r="C7" s="74" t="str">
        <f>IF(Summary!$E$1=Database!$A$1,Database!$A92,IF(Summary!$E$1=Database!$B$1,Database!$B92,IF(Summary!$E$1=Database!$C$1,Database!$C92,IF(Summary!$E$1=Database!$D$1,Database!$D92,IF(Summary!$E$1=Database!$E$1,Database!$E92,IF(Summary!$E$1=Database!$F$1,Database!$F92))))))</f>
        <v xml:space="preserve">Years in Business
</v>
      </c>
      <c r="D7" s="9" t="str">
        <f>IF(Summary!$E$1=Database!$A$1,Database!$A107,IF(Summary!$E$1=Database!$B$1,Database!$B107,IF(Summary!$E$1=Database!$C$1,Database!$C107,IF(Summary!$E$1=Database!$D$1,Database!$D107,IF(Summary!$E$1=Database!$E$1,Database!$E107,IF(Summary!$E$1=Database!$F$1,Database!$F107))))))</f>
        <v xml:space="preserve">&gt; 5 years
</v>
      </c>
      <c r="E7" s="9" t="str">
        <f>IF(Summary!$E$1=Database!$A$1,Database!$A122,IF(Summary!$E$1=Database!$B$1,Database!$B122,IF(Summary!$E$1=Database!$C$1,Database!$C122,IF(Summary!$E$1=Database!$D$1,Database!$D122,IF(Summary!$E$1=Database!$E$1,Database!$E122,IF(Summary!$E$1=Database!$F$1,Database!$F122))))))</f>
        <v>2-5 years</v>
      </c>
      <c r="F7" s="9" t="str">
        <f>IF(Summary!$E$1=Database!$A$1,Database!$A137,IF(Summary!$E$1=Database!$B$1,Database!$B137,IF(Summary!$E$1=Database!$C$1,Database!$C137,IF(Summary!$E$1=Database!$D$1,Database!$D137,IF(Summary!$E$1=Database!$E$1,Database!$E137,IF(Summary!$E$1=Database!$F$1,Database!$F137))))))</f>
        <v>&lt; 2 years</v>
      </c>
      <c r="G7" s="70"/>
      <c r="H7" s="7"/>
      <c r="I7" s="7"/>
      <c r="J7" s="65"/>
      <c r="K7" s="63"/>
      <c r="L7" s="63"/>
    </row>
    <row r="8" spans="1:12" ht="57.75" customHeight="1" x14ac:dyDescent="0.2">
      <c r="A8" s="63"/>
      <c r="B8" s="6" t="s">
        <v>33</v>
      </c>
      <c r="C8" s="74" t="str">
        <f>IF(Summary!$E$1=Database!$A$1,Database!$A93,IF(Summary!$E$1=Database!$B$1,Database!$B93,IF(Summary!$E$1=Database!$C$1,Database!$C93,IF(Summary!$E$1=Database!$D$1,Database!$D93,IF(Summary!$E$1=Database!$E$1,Database!$E93,IF(Summary!$E$1=Database!$F$1,Database!$F93))))))</f>
        <v>Global Business</v>
      </c>
      <c r="D8" s="9" t="str">
        <f>IF(Summary!$E$1=Database!$A$1,Database!$A108,IF(Summary!$E$1=Database!$B$1,Database!$B108,IF(Summary!$E$1=Database!$C$1,Database!$C108,IF(Summary!$E$1=Database!$D$1,Database!$D108,IF(Summary!$E$1=Database!$E$1,Database!$E108,IF(Summary!$E$1=Database!$F$1,Database!$F108))))))</f>
        <v>Global / Multinational Sales</v>
      </c>
      <c r="E8" s="9" t="str">
        <f>IF(Summary!$E$1=Database!$A$1,Database!$A123,IF(Summary!$E$1=Database!$B$1,Database!$B123,IF(Summary!$E$1=Database!$C$1,Database!$C123,IF(Summary!$E$1=Database!$D$1,Database!$D123,IF(Summary!$E$1=Database!$E$1,Database!$E123,IF(Summary!$E$1=Database!$F$1,Database!$F123))))))</f>
        <v>National Sales</v>
      </c>
      <c r="F8" s="9" t="str">
        <f>IF(Summary!$E$1=Database!$A$1,Database!$A138,IF(Summary!$E$1=Database!$B$1,Database!$B138,IF(Summary!$E$1=Database!$C$1,Database!$C138,IF(Summary!$E$1=Database!$D$1,Database!$D138,IF(Summary!$E$1=Database!$E$1,Database!$E138,IF(Summary!$E$1=Database!$F$1,Database!$F138))))))</f>
        <v>Local Sales</v>
      </c>
      <c r="G8" s="70"/>
      <c r="H8" s="7"/>
      <c r="I8" s="7"/>
      <c r="J8" s="65"/>
      <c r="K8" s="63"/>
      <c r="L8" s="63"/>
    </row>
    <row r="9" spans="1:12" ht="72" customHeight="1" x14ac:dyDescent="0.2">
      <c r="A9" s="63"/>
      <c r="B9" s="6" t="s">
        <v>1666</v>
      </c>
      <c r="C9" s="74" t="str">
        <f>IF(Summary!$E$1=Database!$A$1,Database!$A94,IF(Summary!$E$1=Database!$B$1,Database!$B94,IF(Summary!$E$1=Database!$C$1,Database!$C94,IF(Summary!$E$1=Database!$D$1,Database!$D94,IF(Summary!$E$1=Database!$E$1,Database!$E94,IF(Summary!$E$1=Database!$F$1,Database!$F94))))))</f>
        <v>Customer Dependency</v>
      </c>
      <c r="D9" s="9" t="str">
        <f>IF(Summary!$E$1=Database!$A$1,Database!$A109,IF(Summary!$E$1=Database!$B$1,Database!$B109,IF(Summary!$E$1=Database!$C$1,Database!$C109,IF(Summary!$E$1=Database!$D$1,Database!$D109,IF(Summary!$E$1=Database!$E$1,Database!$E109,IF(Summary!$E$1=Database!$F$1,Database!$F109))))))</f>
        <v>Dependency on any given Customer does not exceed 10% of sales</v>
      </c>
      <c r="E9" s="9" t="str">
        <f>IF(Summary!$E$1=Database!$A$1,Database!$A124,IF(Summary!$E$1=Database!$B$1,Database!$B124,IF(Summary!$E$1=Database!$C$1,Database!$C124,IF(Summary!$E$1=Database!$D$1,Database!$D124,IF(Summary!$E$1=Database!$E$1,Database!$E124,IF(Summary!$E$1=Database!$F$1,Database!$F124))))))</f>
        <v>Dependency on any given Customer is 10-20% of sales</v>
      </c>
      <c r="F9" s="9" t="str">
        <f>IF(Summary!$E$1=Database!$A$1,Database!$A139,IF(Summary!$E$1=Database!$B$1,Database!$B139,IF(Summary!$E$1=Database!$C$1,Database!$C139,IF(Summary!$E$1=Database!$D$1,Database!$D139,IF(Summary!$E$1=Database!$E$1,Database!$E139,IF(Summary!$E$1=Database!$F$1,Database!$F139))))))</f>
        <v>Dependency on any given Customer exceeds 20% of sales</v>
      </c>
      <c r="G9" s="70"/>
      <c r="H9" s="7"/>
      <c r="I9" s="7"/>
      <c r="J9" s="65"/>
      <c r="K9" s="63"/>
      <c r="L9" s="63"/>
    </row>
    <row r="10" spans="1:12" ht="63.95" customHeight="1" x14ac:dyDescent="0.2">
      <c r="A10" s="63"/>
      <c r="B10" s="6" t="s">
        <v>34</v>
      </c>
      <c r="C10" s="74" t="str">
        <f>IF(Summary!$E$1=Database!$A$1,Database!$A95,IF(Summary!$E$1=Database!$B$1,Database!$B95,IF(Summary!$E$1=Database!$C$1,Database!$C95,IF(Summary!$E$1=Database!$D$1,Database!$D95,IF(Summary!$E$1=Database!$E$1,Database!$E95,IF(Summary!$E$1=Database!$F$1,Database!$F95))))))</f>
        <v>Capital Change</v>
      </c>
      <c r="D10" s="53" t="str">
        <f>IF(Summary!$E$1=Database!$A$1,Database!$A110,IF(Summary!$E$1=Database!$B$1,Database!$B110,IF(Summary!$E$1=Database!$C$1,Database!$C110,IF(Summary!$E$1=Database!$D$1,Database!$D110,IF(Summary!$E$1=Database!$E$1,Database!$E110,IF(Summary!$E$1=Database!$F$1,Database!$F110))))))</f>
        <v>Increase over the last three years</v>
      </c>
      <c r="E10" s="53" t="str">
        <f>IF(Summary!$E$1=Database!$A$1,Database!$A125,IF(Summary!$E$1=Database!$B$1,Database!$B125,IF(Summary!$E$1=Database!$C$1,Database!$C125,IF(Summary!$E$1=Database!$D$1,Database!$D125,IF(Summary!$E$1=Database!$E$1,Database!$E125,IF(Summary!$E$1=Database!$F$1,Database!$F125))))))</f>
        <v>No change over the last three years</v>
      </c>
      <c r="F10" s="53" t="str">
        <f>IF(Summary!$E$1=Database!$A$1,Database!$A140,IF(Summary!$E$1=Database!$B$1,Database!$B140,IF(Summary!$E$1=Database!$C$1,Database!$C140,IF(Summary!$E$1=Database!$D$1,Database!$D140,IF(Summary!$E$1=Database!$E$1,Database!$E140,IF(Summary!$E$1=Database!$F$1,Database!$F140))))))</f>
        <v>Decrease over the last three years</v>
      </c>
      <c r="G10" s="72"/>
      <c r="H10" s="7"/>
      <c r="I10" s="7"/>
      <c r="J10" s="63"/>
      <c r="K10" s="63"/>
      <c r="L10" s="63"/>
    </row>
    <row r="11" spans="1:12" s="45" customFormat="1" ht="55.5" customHeight="1" x14ac:dyDescent="0.2">
      <c r="B11" s="6" t="s">
        <v>35</v>
      </c>
      <c r="C11" s="74" t="str">
        <f>IF(Summary!$E$1=Database!$A$1,Database!$A96,IF(Summary!$E$1=Database!$B$1,Database!$B96,IF(Summary!$E$1=Database!$C$1,Database!$C96,IF(Summary!$E$1=Database!$D$1,Database!$D96,IF(Summary!$E$1=Database!$E$1,Database!$E96,IF(Summary!$E$1=Database!$F$1,Database!$F96))))))</f>
        <v>Liabilities Ratio</v>
      </c>
      <c r="D11" s="53" t="str">
        <f>IF(Summary!$E$1=Database!$A$1,Database!$A111,IF(Summary!$E$1=Database!$B$1,Database!$B111,IF(Summary!$E$1=Database!$C$1,Database!$C111,IF(Summary!$E$1=Database!$D$1,Database!$D111,IF(Summary!$E$1=Database!$E$1,Database!$E111,IF(Summary!$E$1=Database!$F$1,Database!$F111))))))</f>
        <v>Ratio &lt; 50%</v>
      </c>
      <c r="E11" s="53" t="str">
        <f>IF(Summary!$E$1=Database!$A$1,Database!$A126,IF(Summary!$E$1=Database!$B$1,Database!$B126,IF(Summary!$E$1=Database!$C$1,Database!$C126,IF(Summary!$E$1=Database!$D$1,Database!$D126,IF(Summary!$E$1=Database!$E$1,Database!$E126,IF(Summary!$E$1=Database!$F$1,Database!$F126))))))</f>
        <v>Ratio 50-80%</v>
      </c>
      <c r="F11" s="53" t="str">
        <f>IF(Summary!$E$1=Database!$A$1,Database!$A141,IF(Summary!$E$1=Database!$B$1,Database!$B141,IF(Summary!$E$1=Database!$C$1,Database!$C141,IF(Summary!$E$1=Database!$D$1,Database!$D141,IF(Summary!$E$1=Database!$E$1,Database!$E141,IF(Summary!$E$1=Database!$F$1,Database!$F141))))))</f>
        <v>Ratio &gt; 80%</v>
      </c>
      <c r="G11" s="83" t="str">
        <f>IF(Summary!$E$1=Database!$A$1,Database!$A156,IF(Summary!$E$1=Database!$B$1,Database!$B156,IF(Summary!$E$1=Database!$C$1,Database!$C156,IF(Summary!$E$1=Database!$D$1,Database!$D156,IF(Summary!$E$1=Database!$E$1,Database!$E156,IF(Summary!$E$1=Database!$F$1,Database!$F156))))))</f>
        <v>Note:  Ratio is defined as Liabilities /  Cash</v>
      </c>
      <c r="H11" s="7"/>
      <c r="I11" s="7"/>
      <c r="J11" s="44"/>
    </row>
    <row r="12" spans="1:12" s="45" customFormat="1" ht="95.25" customHeight="1" x14ac:dyDescent="0.2">
      <c r="B12" s="6" t="s">
        <v>36</v>
      </c>
      <c r="C12" s="74" t="str">
        <f>IF(Summary!$E$1=Database!$A$1,Database!$A97,IF(Summary!$E$1=Database!$B$1,Database!$B97,IF(Summary!$E$1=Database!$C$1,Database!$C97,IF(Summary!$E$1=Database!$D$1,Database!$D97,IF(Summary!$E$1=Database!$E$1,Database!$E97,IF(Summary!$E$1=Database!$F$1,Database!$F97))))))</f>
        <v>Average GP% Trend</v>
      </c>
      <c r="D12" s="53" t="str">
        <f>IF(Summary!$E$1=Database!$A$1,Database!$A112,IF(Summary!$E$1=Database!$B$1,Database!$B112,IF(Summary!$E$1=Database!$C$1,Database!$C112,IF(Summary!$E$1=Database!$D$1,Database!$D112,IF(Summary!$E$1=Database!$E$1,Database!$E112,IF(Summary!$E$1=Database!$F$1,Database!$F112))))))</f>
        <v>Increase over the last three years</v>
      </c>
      <c r="E12" s="53" t="str">
        <f>IF(Summary!$E$1=Database!$A$1,Database!$A127,IF(Summary!$E$1=Database!$B$1,Database!$B127,IF(Summary!$E$1=Database!$C$1,Database!$C127,IF(Summary!$E$1=Database!$D$1,Database!$D127,IF(Summary!$E$1=Database!$E$1,Database!$E127,IF(Summary!$E$1=Database!$F$1,Database!$F127))))))</f>
        <v>No change over the last three years</v>
      </c>
      <c r="F12" s="53" t="str">
        <f>IF(Summary!$E$1=Database!$A$1,Database!$A142,IF(Summary!$E$1=Database!$B$1,Database!$B142,IF(Summary!$E$1=Database!$C$1,Database!$C142,IF(Summary!$E$1=Database!$D$1,Database!$D142,IF(Summary!$E$1=Database!$E$1,Database!$E142,IF(Summary!$E$1=Database!$F$1,Database!$F142))))))</f>
        <v>Decrease over the last three years</v>
      </c>
      <c r="G12" s="70"/>
      <c r="H12" s="7"/>
      <c r="I12" s="7"/>
      <c r="J12" s="44"/>
    </row>
    <row r="13" spans="1:12" s="45" customFormat="1" ht="67.7" customHeight="1" x14ac:dyDescent="0.2">
      <c r="B13" s="6" t="s">
        <v>37</v>
      </c>
      <c r="C13" s="74" t="str">
        <f>IF(Summary!$E$1=Database!$A$1,Database!$A98,IF(Summary!$E$1=Database!$B$1,Database!$B98,IF(Summary!$E$1=Database!$C$1,Database!$C98,IF(Summary!$E$1=Database!$D$1,Database!$D98,IF(Summary!$E$1=Database!$E$1,Database!$E98,IF(Summary!$E$1=Database!$F$1,Database!$F98))))))</f>
        <v>Sales Trend</v>
      </c>
      <c r="D13" s="53" t="str">
        <f>IF(Summary!$E$1=Database!$A$1,Database!$A113,IF(Summary!$E$1=Database!$B$1,Database!$B113,IF(Summary!$E$1=Database!$C$1,Database!$C113,IF(Summary!$E$1=Database!$D$1,Database!$D113,IF(Summary!$E$1=Database!$E$1,Database!$E113,IF(Summary!$E$1=Database!$F$1,Database!$F113))))))</f>
        <v>Increase over the last three years</v>
      </c>
      <c r="E13" s="53" t="str">
        <f>IF(Summary!$E$1=Database!$A$1,Database!$A128,IF(Summary!$E$1=Database!$B$1,Database!$B128,IF(Summary!$E$1=Database!$C$1,Database!$C128,IF(Summary!$E$1=Database!$D$1,Database!$D128,IF(Summary!$E$1=Database!$E$1,Database!$E128,IF(Summary!$E$1=Database!$F$1,Database!$F128))))))</f>
        <v>No change over the last three years</v>
      </c>
      <c r="F13" s="53" t="str">
        <f>IF(Summary!$E$1=Database!$A$1,Database!$A143,IF(Summary!$E$1=Database!$B$1,Database!$B143,IF(Summary!$E$1=Database!$C$1,Database!$C143,IF(Summary!$E$1=Database!$D$1,Database!$D143,IF(Summary!$E$1=Database!$E$1,Database!$E143,IF(Summary!$E$1=Database!$F$1,Database!$F143))))))</f>
        <v>Decrease over the last three years</v>
      </c>
      <c r="G13" s="70"/>
      <c r="H13" s="7"/>
      <c r="I13" s="7"/>
      <c r="J13" s="44"/>
    </row>
    <row r="14" spans="1:12" s="45" customFormat="1" ht="68.25" customHeight="1" x14ac:dyDescent="0.2">
      <c r="B14" s="6" t="s">
        <v>38</v>
      </c>
      <c r="C14" s="74" t="str">
        <f>IF(Summary!$E$1=Database!$A$1,Database!$A99,IF(Summary!$E$1=Database!$B$1,Database!$B99,IF(Summary!$E$1=Database!$C$1,Database!$C99,IF(Summary!$E$1=Database!$D$1,Database!$D99,IF(Summary!$E$1=Database!$E$1,Database!$E99,IF(Summary!$E$1=Database!$F$1,Database!$F99))))))</f>
        <v>Audit Report Opinion</v>
      </c>
      <c r="D14" s="9" t="str">
        <f>IF(Summary!$E$1=Database!$A$1,Database!$A114,IF(Summary!$E$1=Database!$B$1,Database!$B114,IF(Summary!$E$1=Database!$C$1,Database!$C114,IF(Summary!$E$1=Database!$D$1,Database!$D114,IF(Summary!$E$1=Database!$E$1,Database!$E114,IF(Summary!$E$1=Database!$F$1,Database!$F114))))))</f>
        <v>Favorable reports over the last three years</v>
      </c>
      <c r="E14" s="9" t="str">
        <f>IF(Summary!$E$1=Database!$A$1,Database!$A129,IF(Summary!$E$1=Database!$B$1,Database!$B129,IF(Summary!$E$1=Database!$C$1,Database!$C129,IF(Summary!$E$1=Database!$D$1,Database!$D129,IF(Summary!$E$1=Database!$E$1,Database!$E129,IF(Summary!$E$1=Database!$F$1,Database!$F129))))))</f>
        <v>Favorable reports, but with minor comments in any of the last three years</v>
      </c>
      <c r="F14" s="9" t="str">
        <f>IF(Summary!$E$1=Database!$A$1,Database!$A144,IF(Summary!$E$1=Database!$B$1,Database!$B144,IF(Summary!$E$1=Database!$C$1,Database!$C144,IF(Summary!$E$1=Database!$D$1,Database!$D144,IF(Summary!$E$1=Database!$E$1,Database!$E144,IF(Summary!$E$1=Database!$F$1,Database!$F144))))))</f>
        <v xml:space="preserve">Qualified opinion or Disclaimer in any of the last three years
</v>
      </c>
      <c r="G14" s="70"/>
      <c r="H14" s="7"/>
      <c r="I14" s="7"/>
      <c r="J14" s="46"/>
      <c r="K14" s="46"/>
      <c r="L14" s="44"/>
    </row>
    <row r="15" spans="1:12" ht="84" customHeight="1" x14ac:dyDescent="0.2">
      <c r="A15" s="63"/>
      <c r="B15" s="6" t="s">
        <v>39</v>
      </c>
      <c r="C15" s="74" t="str">
        <f>IF(Summary!$E$1=Database!$A$1,Database!$A100,IF(Summary!$E$1=Database!$B$1,Database!$B100,IF(Summary!$E$1=Database!$C$1,Database!$C100,IF(Summary!$E$1=Database!$D$1,Database!$D100,IF(Summary!$E$1=Database!$E$1,Database!$E100,IF(Summary!$E$1=Database!$F$1,Database!$F100))))))</f>
        <v>Bank Loan Delinquency</v>
      </c>
      <c r="D15" s="9" t="str">
        <f>IF(Summary!$E$1=Database!$A$1,Database!$A115,IF(Summary!$E$1=Database!$B$1,Database!$B115,IF(Summary!$E$1=Database!$C$1,Database!$C115,IF(Summary!$E$1=Database!$D$1,Database!$D115,IF(Summary!$E$1=Database!$E$1,Database!$E115,IF(Summary!$E$1=Database!$F$1,Database!$F115))))))</f>
        <v>No Delinquency in the last three years</v>
      </c>
      <c r="E15" s="9" t="str">
        <f>IF(Summary!$E$1=Database!$A$1,Database!$A130,IF(Summary!$E$1=Database!$B$1,Database!$B130,IF(Summary!$E$1=Database!$C$1,Database!$C130,IF(Summary!$E$1=Database!$D$1,Database!$D130,IF(Summary!$E$1=Database!$E$1,Database!$E130,IF(Summary!$E$1=Database!$F$1,Database!$F130))))))</f>
        <v>Minor Delinquency in any of the last three years</v>
      </c>
      <c r="F15" s="9" t="str">
        <f>IF(Summary!$E$1=Database!$A$1,Database!$A145,IF(Summary!$E$1=Database!$B$1,Database!$B145,IF(Summary!$E$1=Database!$C$1,Database!$C145,IF(Summary!$E$1=Database!$D$1,Database!$D145,IF(Summary!$E$1=Database!$E$1,Database!$E145,IF(Summary!$E$1=Database!$F$1,Database!$F145))))))</f>
        <v>Major Delinquency in any of the last three years</v>
      </c>
      <c r="G15" s="70"/>
      <c r="H15" s="7"/>
      <c r="I15" s="7"/>
      <c r="J15" s="65"/>
      <c r="K15" s="65"/>
      <c r="L15" s="65"/>
    </row>
    <row r="16" spans="1:12" ht="66" customHeight="1" x14ac:dyDescent="0.2">
      <c r="A16" s="63"/>
      <c r="B16" s="6" t="s">
        <v>40</v>
      </c>
      <c r="C16" s="74" t="str">
        <f>IF(Summary!$E$1=Database!$A$1,Database!$A101,IF(Summary!$E$1=Database!$B$1,Database!$B101,IF(Summary!$E$1=Database!$C$1,Database!$C101,IF(Summary!$E$1=Database!$D$1,Database!$D101,IF(Summary!$E$1=Database!$E$1,Database!$E101,IF(Summary!$E$1=Database!$F$1,Database!$F101))))))</f>
        <v>Cashflow</v>
      </c>
      <c r="D16" s="9" t="str">
        <f>IF(Summary!$E$1=Database!$A$1,Database!$A116,IF(Summary!$E$1=Database!$B$1,Database!$B116,IF(Summary!$E$1=Database!$C$1,Database!$C116,IF(Summary!$E$1=Database!$D$1,Database!$D116,IF(Summary!$E$1=Database!$E$1,Database!$E116,IF(Summary!$E$1=Database!$F$1,Database!$F116))))))</f>
        <v>Positive Cash Flow over the last three years</v>
      </c>
      <c r="E16" s="9" t="str">
        <f>IF(Summary!$E$1=Database!$A$1,Database!$A131,IF(Summary!$E$1=Database!$B$1,Database!$B131,IF(Summary!$E$1=Database!$C$1,Database!$C131,IF(Summary!$E$1=Database!$D$1,Database!$D131,IF(Summary!$E$1=Database!$E$1,Database!$E131,IF(Summary!$E$1=Database!$F$1,Database!$F131))))))</f>
        <v>Minor Negative Cash Flow in any of the last three years (ex CAPEX)</v>
      </c>
      <c r="F16" s="9" t="str">
        <f>IF(Summary!$E$1=Database!$A$1,Database!$A146,IF(Summary!$E$1=Database!$B$1,Database!$B146,IF(Summary!$E$1=Database!$C$1,Database!$C146,IF(Summary!$E$1=Database!$D$1,Database!$D146,IF(Summary!$E$1=Database!$E$1,Database!$E146,IF(Summary!$E$1=Database!$F$1,Database!$F146))))))</f>
        <v>Major Negative Cash Flow in any of the last three years (ex CAPEX)</v>
      </c>
      <c r="G16" s="70"/>
      <c r="H16" s="7"/>
      <c r="I16" s="7"/>
      <c r="J16" s="65"/>
      <c r="K16" s="63"/>
      <c r="L16" s="63"/>
    </row>
    <row r="17" spans="2:10" ht="66.75" customHeight="1" x14ac:dyDescent="0.2">
      <c r="B17" s="6" t="s">
        <v>41</v>
      </c>
      <c r="C17" s="74" t="str">
        <f>IF(Summary!$E$1=Database!$A$1,Database!$A102,IF(Summary!$E$1=Database!$B$1,Database!$B102,IF(Summary!$E$1=Database!$C$1,Database!$C102,IF(Summary!$E$1=Database!$D$1,Database!$D102,IF(Summary!$E$1=Database!$E$1,Database!$E102,IF(Summary!$E$1=Database!$F$1,Database!$F102))))))</f>
        <v>Litigation</v>
      </c>
      <c r="D17" s="9" t="str">
        <f>IF(Summary!$E$1=Database!$A$1,Database!$A117,IF(Summary!$E$1=Database!$B$1,Database!$B117,IF(Summary!$E$1=Database!$C$1,Database!$C117,IF(Summary!$E$1=Database!$D$1,Database!$D117,IF(Summary!$E$1=Database!$E$1,Database!$E117,IF(Summary!$E$1=Database!$F$1,Database!$F117))))))</f>
        <v>No Litigation over the last three years</v>
      </c>
      <c r="E17" s="9" t="str">
        <f>IF(Summary!$E$1=Database!$A$1,Database!$A132,IF(Summary!$E$1=Database!$B$1,Database!$B132,IF(Summary!$E$1=Database!$C$1,Database!$C132,IF(Summary!$E$1=Database!$D$1,Database!$D132,IF(Summary!$E$1=Database!$E$1,Database!$E132,IF(Summary!$E$1=Database!$F$1,Database!$F132))))))</f>
        <v xml:space="preserve">Litigation with minor financial impact in any of the last three years
</v>
      </c>
      <c r="F17" s="9" t="str">
        <f>IF(Summary!$E$1=Database!$A$1,Database!$A147,IF(Summary!$E$1=Database!$B$1,Database!$B147,IF(Summary!$E$1=Database!$C$1,Database!$C147,IF(Summary!$E$1=Database!$D$1,Database!$D147,IF(Summary!$E$1=Database!$E$1,Database!$E147,IF(Summary!$E$1=Database!$F$1,Database!$F147))))))</f>
        <v>Litigation with major financial impact in any of the last three years</v>
      </c>
      <c r="G17" s="70"/>
      <c r="H17" s="7"/>
      <c r="I17" s="7"/>
      <c r="J17" s="65"/>
    </row>
    <row r="18" spans="2:10" ht="62.25" customHeight="1" x14ac:dyDescent="0.2">
      <c r="B18" s="6" t="s">
        <v>42</v>
      </c>
      <c r="C18" s="74" t="str">
        <f>IF(Summary!$E$1=Database!$A$1,Database!$A103,IF(Summary!$E$1=Database!$B$1,Database!$B103,IF(Summary!$E$1=Database!$C$1,Database!$C103,IF(Summary!$E$1=Database!$D$1,Database!$D103,IF(Summary!$E$1=Database!$E$1,Database!$E103,IF(Summary!$E$1=Database!$F$1,Database!$F103))))))</f>
        <v>Tax Issues</v>
      </c>
      <c r="D18" s="9" t="str">
        <f>IF(Summary!$E$1=Database!$A$1,Database!$A118,IF(Summary!$E$1=Database!$B$1,Database!$B118,IF(Summary!$E$1=Database!$C$1,Database!$C118,IF(Summary!$E$1=Database!$D$1,Database!$D118,IF(Summary!$E$1=Database!$E$1,Database!$E118,IF(Summary!$E$1=Database!$F$1,Database!$F118))))))</f>
        <v>No Tax Issues over the last three years</v>
      </c>
      <c r="E18" s="9" t="str">
        <f>IF(Summary!$E$1=Database!$A$1,Database!$A133,IF(Summary!$E$1=Database!$B$1,Database!$B133,IF(Summary!$E$1=Database!$C$1,Database!$C133,IF(Summary!$E$1=Database!$D$1,Database!$D133,IF(Summary!$E$1=Database!$E$1,Database!$E133,IF(Summary!$E$1=Database!$F$1,Database!$F133))))))</f>
        <v>Tax Issues with minor financial impact in any of the last three years</v>
      </c>
      <c r="F18" s="9" t="str">
        <f>IF(Summary!$E$1=Database!$A$1,Database!$A148,IF(Summary!$E$1=Database!$B$1,Database!$B148,IF(Summary!$E$1=Database!$C$1,Database!$C148,IF(Summary!$E$1=Database!$D$1,Database!$D148,IF(Summary!$E$1=Database!$E$1,Database!$E148,IF(Summary!$E$1=Database!$F$1,Database!$F148))))))</f>
        <v>Tax Issues with major financial impact in any of the last three years</v>
      </c>
      <c r="G18" s="70"/>
      <c r="H18" s="7"/>
      <c r="I18" s="7"/>
      <c r="J18" s="65"/>
    </row>
    <row r="19" spans="2:10" ht="76.7" customHeight="1" x14ac:dyDescent="0.2">
      <c r="B19" s="6" t="s">
        <v>43</v>
      </c>
      <c r="C19" s="74" t="str">
        <f>IF(Summary!$E$1=Database!$A$1,Database!$A104,IF(Summary!$E$1=Database!$B$1,Database!$B104,IF(Summary!$E$1=Database!$C$1,Database!$C104,IF(Summary!$E$1=Database!$D$1,Database!$D104,IF(Summary!$E$1=Database!$E$1,Database!$E104,IF(Summary!$E$1=Database!$F$1,Database!$F104))))))</f>
        <v>Management Stability</v>
      </c>
      <c r="D19" s="9" t="str">
        <f>IF(Summary!$E$1=Database!$A$1,Database!$A119,IF(Summary!$E$1=Database!$B$1,Database!$B119,IF(Summary!$E$1=Database!$C$1,Database!$C119,IF(Summary!$E$1=Database!$D$1,Database!$D119,IF(Summary!$E$1=Database!$E$1,Database!$E119,IF(Summary!$E$1=Database!$F$1,Database!$F119))))))</f>
        <v>No Executive turnover over the last three years</v>
      </c>
      <c r="E19" s="9" t="str">
        <f>IF(Summary!$E$1=Database!$A$1,Database!$A134,IF(Summary!$E$1=Database!$B$1,Database!$B134,IF(Summary!$E$1=Database!$C$1,Database!$C134,IF(Summary!$E$1=Database!$D$1,Database!$D134,IF(Summary!$E$1=Database!$E$1,Database!$E134,IF(Summary!$E$1=Database!$F$1,Database!$F134))))))</f>
        <v>Minor Executive turnover in the last three years</v>
      </c>
      <c r="F19" s="9" t="str">
        <f>IF(Summary!$E$1=Database!$A$1,Database!$A149,IF(Summary!$E$1=Database!$B$1,Database!$B149,IF(Summary!$E$1=Database!$C$1,Database!$C149,IF(Summary!$E$1=Database!$D$1,Database!$D149,IF(Summary!$E$1=Database!$E$1,Database!$E149,IF(Summary!$E$1=Database!$F$1,Database!$F149))))))</f>
        <v>Major Executive turnover in the last three years</v>
      </c>
      <c r="G19" s="70"/>
      <c r="H19" s="7"/>
      <c r="I19" s="7"/>
      <c r="J19" s="65"/>
    </row>
  </sheetData>
  <sheetProtection algorithmName="SHA-512" hashValue="hXsjShkhj6xINxCLvbo5Bxr7Np21dcLpSi57OO6805aYwgs9PA4ZtKebqQZLvUgolsCrVezxQZhYV46V9CtsJA==" saltValue="iuDRrMkyE8l4M1VGBjbTHA==" spinCount="100000" sheet="1" objects="1" scenarios="1"/>
  <mergeCells count="1">
    <mergeCell ref="D4:G4"/>
  </mergeCells>
  <conditionalFormatting sqref="J14">
    <cfRule type="expression" dxfId="0" priority="1" stopIfTrue="1">
      <formula>#REF!="Yes"</formula>
    </cfRule>
  </conditionalFormatting>
  <dataValidations count="3">
    <dataValidation type="list" allowBlank="1" showInputMessage="1" showErrorMessage="1" sqref="H6:I6" xr:uid="{00000000-0002-0000-0100-000000000000}">
      <formula1>"5,3"</formula1>
    </dataValidation>
    <dataValidation type="list" allowBlank="1" showInputMessage="1" showErrorMessage="1" sqref="H7:I9 H19:I19" xr:uid="{00000000-0002-0000-0100-000001000000}">
      <formula1>"5,3,0"</formula1>
    </dataValidation>
    <dataValidation type="list" allowBlank="1" showInputMessage="1" showErrorMessage="1" sqref="H10:I18" xr:uid="{00000000-0002-0000-0100-000002000000}">
      <formula1>"5,3,0,Do not wish to disclose"</formula1>
    </dataValidation>
  </dataValidations>
  <pageMargins left="0.25" right="0.25" top="0.5" bottom="0.5" header="0.5" footer="0.5"/>
  <pageSetup scale="51" orientation="portrait" r:id="rId1"/>
  <headerFooter alignWithMargins="0">
    <oddFooter>&amp;R&amp;8QF61_Rev 3
Release Date: 10/11/2021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31"/>
  <sheetViews>
    <sheetView showGridLines="0" zoomScale="80" zoomScaleNormal="80" workbookViewId="0">
      <pane xSplit="9" ySplit="5" topLeftCell="J6" activePane="bottomRight" state="frozen"/>
      <selection pane="topRight" activeCell="J1" sqref="J1"/>
      <selection pane="bottomLeft" activeCell="A6" sqref="A6"/>
      <selection pane="bottomRight" activeCell="B31" sqref="B31:F31"/>
    </sheetView>
  </sheetViews>
  <sheetFormatPr defaultColWidth="9.140625" defaultRowHeight="12.75" x14ac:dyDescent="0.2"/>
  <cols>
    <col min="1" max="1" width="1.7109375" style="34" customWidth="1"/>
    <col min="2" max="2" width="3.7109375" style="47" customWidth="1"/>
    <col min="3" max="3" width="9.7109375" style="47" customWidth="1"/>
    <col min="4" max="7" width="38.7109375" style="34" customWidth="1"/>
    <col min="8" max="9" width="10.7109375" style="35" customWidth="1"/>
    <col min="10" max="16384" width="9.140625" style="49"/>
  </cols>
  <sheetData>
    <row r="1" spans="1:9" x14ac:dyDescent="0.2">
      <c r="A1" s="63"/>
      <c r="B1" s="64"/>
      <c r="C1" s="64"/>
      <c r="D1" s="63"/>
      <c r="E1" s="63"/>
      <c r="F1" s="63"/>
      <c r="G1" s="63"/>
    </row>
    <row r="2" spans="1:9" ht="18" x14ac:dyDescent="0.2">
      <c r="A2" s="63"/>
      <c r="B2" s="1"/>
      <c r="C2" s="1"/>
      <c r="D2" s="1"/>
      <c r="E2" s="1" t="str">
        <f>IF(Summary!$E$1=Database!$A$1,Database!$A168,IF(Summary!$E$1=Database!$B$1,Database!$B168,IF(Summary!$E$1=Database!$C$1,Database!$C168,IF(Summary!$E$1=Database!$D$1,Database!$D168,IF(Summary!$E$1=Database!$E$1,Database!$E168,IF(Summary!$E$1=Database!$F$1,Database!$F168))))))</f>
        <v>Supplier Name</v>
      </c>
      <c r="F2" s="1" t="str">
        <f>IF(Summary!C8=0," ",Summary!C8)</f>
        <v xml:space="preserve"> </v>
      </c>
      <c r="G2" s="1"/>
    </row>
    <row r="3" spans="1:9" x14ac:dyDescent="0.2">
      <c r="A3" s="65"/>
      <c r="B3" s="66"/>
      <c r="C3" s="66"/>
      <c r="D3" s="65"/>
      <c r="E3" s="65"/>
      <c r="F3" s="65"/>
      <c r="G3" s="65"/>
      <c r="H3" s="39">
        <f>H4*0.3</f>
        <v>0</v>
      </c>
      <c r="I3" s="39">
        <f>I4*0.3</f>
        <v>0</v>
      </c>
    </row>
    <row r="4" spans="1:9" ht="23.25" x14ac:dyDescent="0.2">
      <c r="A4" s="65"/>
      <c r="B4" s="2"/>
      <c r="C4" s="3"/>
      <c r="D4" s="145" t="str">
        <f>IF(Summary!$E$1=Database!$A$1,Database!$A169,IF(Summary!$E$1=Database!$B$1,Database!$B169,IF(Summary!$E$1=Database!$C$1,Database!$C169,IF(Summary!$E$1=Database!$D$1,Database!$D169,IF(Summary!$E$1=Database!$E$1,Database!$E169,IF(Summary!$E$1=Database!$F$1,Database!$F169))))))</f>
        <v xml:space="preserve">Quality </v>
      </c>
      <c r="E4" s="146" t="str">
        <f>IF(Summary!$E$1=Database!$A$1,Database!$A170,IF(Summary!$E$1=Database!$B$1,Database!$B170,IF(Summary!$E$1=Database!$C$1,Database!$C170,IF(Summary!$E$1=Database!$D$1,Database!$D170,IF(Summary!$E$1=Database!$E$1,Database!$E170,IF(Summary!$E$1=Database!$F$1,Database!$F170))))))</f>
        <v>SCORING  GUIDELINES</v>
      </c>
      <c r="F4" s="146" t="str">
        <f>IF(Summary!$E$1=Database!$A$1,Database!$A170,IF(Summary!$E$1=Database!$B$1,Database!$B170,IF(Summary!$E$1=Database!$C$1,Database!$C170,IF(Summary!$E$1=Database!$D$1,Database!$D170,IF(Summary!$E$1=Database!$E$1,Database!$E170,IF(Summary!$E$1=Database!$F$1,Database!$F170))))))</f>
        <v>SCORING  GUIDELINES</v>
      </c>
      <c r="G4" s="147" t="str">
        <f>IF(Summary!$E$1=Database!$A$1,Database!$A170,IF(Summary!$E$1=Database!$B$1,Database!$B170,IF(Summary!$E$1=Database!$C$1,Database!$C170,IF(Summary!$E$1=Database!$D$1,Database!$D170,IF(Summary!$E$1=Database!$E$1,Database!$E170,IF(Summary!$E$1=Database!$F$1,Database!$F170))))))</f>
        <v>SCORING  GUIDELINES</v>
      </c>
      <c r="H4" s="40">
        <f>IF(OR(H6="",H7="",H8="",H9="",H10="",H11="",H12="",H13="",H14=""),0,SUM(H6:H31)/COUNT(H6:H31)/5)</f>
        <v>0</v>
      </c>
      <c r="I4" s="40">
        <f>IF(OR(I6="",I8="",I16="",I17="",I18="",I19="",I20="",I21="",I22="",I23="",I24="",I25="",I26="",I27="",I28="",I29="",I30=""),0,SUM(I6:I31)/COUNT(I6:I31)/5)</f>
        <v>0</v>
      </c>
    </row>
    <row r="5" spans="1:9" ht="78.75" x14ac:dyDescent="0.2">
      <c r="A5" s="43"/>
      <c r="B5" s="8"/>
      <c r="C5" s="8" t="str">
        <f>IF(Summary!$E$1=Database!$A$1,Database!$A170,IF(Summary!$E$1=Database!$B$1,Database!$B170,IF(Summary!$E$1=Database!$C$1,Database!$C170,IF(Summary!$E$1=Database!$D$1,Database!$D170,IF(Summary!$E$1=Database!$E$1,Database!$E170,IF(Summary!$E$1=Database!$F$1,Database!$F170))))))</f>
        <v>SCORING  GUIDELINES</v>
      </c>
      <c r="D5" s="4" t="str">
        <f>IF(Summary!$E$1=Database!$A$1,Database!$A197,IF(Summary!$E$1=Database!$B$1,Database!$B197,IF(Summary!$E$1=Database!$C$1,Database!$C197,IF(Summary!$E$1=Database!$D$1,Database!$D197,IF(Summary!$E$1=Database!$E$1,Database!$E197,IF(Summary!$E$1=Database!$F$1,Database!$F197))))))</f>
        <v xml:space="preserve">5 Points
All documented processes in place with virtually no risk of process failure
</v>
      </c>
      <c r="E5" s="4" t="str">
        <f>IF(Summary!$E$1=Database!$A$1,Database!$A224,IF(Summary!$E$1=Database!$B$1,Database!$B224,IF(Summary!$E$1=Database!$C$1,Database!$C224,IF(Summary!$E$1=Database!$D$1,Database!$D224,IF(Summary!$E$1=Database!$E$1,Database!$E224,IF(Summary!$E$1=Database!$F$1,Database!$F224))))))</f>
        <v xml:space="preserve">3 Points 
Most documented processes in place with only occasional risk of process failure
</v>
      </c>
      <c r="F5" s="4" t="str">
        <f>IF(Summary!$E$1=Database!$A$1,Database!$A251,IF(Summary!$E$1=Database!$B$1,Database!$B251,IF(Summary!$E$1=Database!$C$1,Database!$C251,IF(Summary!$E$1=Database!$D$1,Database!$D251,IF(Summary!$E$1=Database!$E$1,Database!$E251,IF(Summary!$E$1=Database!$F$1,Database!$F251))))))</f>
        <v xml:space="preserve">0 Points
Minimal or no documented processes in place.  
</v>
      </c>
      <c r="G5" s="5" t="str">
        <f>IF(Summary!$E$1=Database!$A$1,Database!$A278,IF(Summary!$E$1=Database!$B$1,Database!$B278,IF(Summary!$E$1=Database!$C$1,Database!$C278,IF(Summary!$E$1=Database!$D$1,Database!$D278,IF(Summary!$E$1=Database!$E$1,Database!$E278,IF(Summary!$E$1=Database!$F$1,Database!$F278))))))</f>
        <v>Notes</v>
      </c>
      <c r="H5" s="10" t="str">
        <f>IF(Summary!$E$1=Database!$A$1,Database!$A294,IF(Summary!$E$1=Database!$B$1,Database!$B294,IF(Summary!$E$1=Database!$C$1,Database!$C294,IF(Summary!$E$1=Database!$D$1,Database!$D294,IF(Summary!$E$1=Database!$E$1,Database!$E294,IF(Summary!$E$1=Database!$F$1,Database!$F294))))))</f>
        <v xml:space="preserve">SUPPLIER SELF SCORE
</v>
      </c>
      <c r="I5" s="10" t="str">
        <f>IF(Summary!$E$1=Database!$A$1,Database!$A295,IF(Summary!$E$1=Database!$B$1,Database!$B295,IF(Summary!$E$1=Database!$C$1,Database!$C295,IF(Summary!$E$1=Database!$D$1,Database!$D295,IF(Summary!$E$1=Database!$E$1,Database!$E295,IF(Summary!$E$1=Database!$F$1,Database!$F295))))))</f>
        <v xml:space="preserve">GEXPRO SERVICES SCORE
</v>
      </c>
    </row>
    <row r="6" spans="1:9" s="50" customFormat="1" ht="123.75" customHeight="1" x14ac:dyDescent="0.2">
      <c r="A6" s="63"/>
      <c r="B6" s="6" t="s">
        <v>44</v>
      </c>
      <c r="C6" s="6" t="str">
        <f>IF(Summary!$E$1=Database!$A$1,Database!$A171,IF(Summary!$E$1=Database!$B$1,Database!$B171,IF(Summary!$E$1=Database!$C$1,Database!$C171,IF(Summary!$E$1=Database!$D$1,Database!$D171,IF(Summary!$E$1=Database!$E$1,Database!$E171,IF(Summary!$E$1=Database!$F$1,Database!$F171))))))</f>
        <v>Quality Management System</v>
      </c>
      <c r="D6" s="56" t="str">
        <f>IF(Summary!$E$1=Database!$A$1,Database!$A198,IF(Summary!$E$1=Database!$B$1,Database!$B198,IF(Summary!$E$1=Database!$C$1,Database!$C198,IF(Summary!$E$1=Database!$D$1,Database!$D198,IF(Summary!$E$1=Database!$E$1,Database!$E198,IF(Summary!$E$1=Database!$F$1,Database!$F198))))))</f>
        <v>The distributor has a Quality Management System registered by a third party to ISO9001</v>
      </c>
      <c r="E6" s="56" t="str">
        <f>IF(Summary!$E$1=Database!$A$1,Database!$A225,IF(Summary!$E$1=Database!$B$1,Database!$B225,IF(Summary!$E$1=Database!$C$1,Database!$C225,IF(Summary!$E$1=Database!$D$1,Database!$D225,IF(Summary!$E$1=Database!$E$1,Database!$E225,IF(Summary!$E$1=Database!$F$1,Database!$F225))))))</f>
        <v>The distributor has a Quality Management System compliant with, but not registered to, ISO9001</v>
      </c>
      <c r="F6" s="53" t="str">
        <f>IF(Summary!$E$1=Database!$A$1,Database!$A252,IF(Summary!$E$1=Database!$B$1,Database!$B252,IF(Summary!$E$1=Database!$C$1,Database!$C252,IF(Summary!$E$1=Database!$D$1,Database!$D252,IF(Summary!$E$1=Database!$E$1,Database!$E252,IF(Summary!$E$1=Database!$F$1,Database!$F252))))))</f>
        <v>There is no evidence of a Quality Management System
Score at 0 if Unknown</v>
      </c>
      <c r="G6" s="84" t="str">
        <f>IF(Summary!$E$1=Database!$A$1,Database!$A279,IF(Summary!$E$1=Database!$B$1,Database!$B279,IF(Summary!$E$1=Database!$C$1,Database!$C279,IF(Summary!$E$1=Database!$D$1,Database!$D279,IF(Summary!$E$1=Database!$E$1,Database!$E279,IF(Summary!$E$1=Database!$F$1,Database!$F279))))))</f>
        <v xml:space="preserve">Note:  QUESTIONS D1-D9 ARE MANDATORY, A SCORE OF 0 WILL RESULT IF ANY ARE LEFT BLANK. If the Supplier is registered to ISO9001, or equivalent AS, TS, TL standard, D10-D25 are optional for the Supplier, but must be verified by GEXPRO SERVICES during any site audit.  Please submit a copy of ISO/AS/TS/TL certification. </v>
      </c>
      <c r="H6" s="7"/>
      <c r="I6" s="7"/>
    </row>
    <row r="7" spans="1:9" s="50" customFormat="1" ht="71.25" customHeight="1" x14ac:dyDescent="0.2">
      <c r="A7" s="63"/>
      <c r="B7" s="6" t="s">
        <v>45</v>
      </c>
      <c r="C7" s="6" t="str">
        <f>IF(Summary!$E$1=Database!$A$1,Database!$A172,IF(Summary!$E$1=Database!$B$1,Database!$B172,IF(Summary!$E$1=Database!$C$1,Database!$C172,IF(Summary!$E$1=Database!$D$1,Database!$D172,IF(Summary!$E$1=Database!$E$1,Database!$E172,IF(Summary!$E$1=Database!$F$1,Database!$F172))))))</f>
        <v>Counterfeit Risk Mitigation</v>
      </c>
      <c r="D7" s="9" t="str">
        <f>IF(Summary!$E$1=Database!$A$1,Database!$A199,IF(Summary!$E$1=Database!$B$1,Database!$B199,IF(Summary!$E$1=Database!$C$1,Database!$C199,IF(Summary!$E$1=Database!$D$1,Database!$D199,IF(Summary!$E$1=Database!$E$1,Database!$E199,IF(Summary!$E$1=Database!$F$1,Database!$F199))))))</f>
        <v>Supplier has a documented counterfeit risk mitigation process, that also includes non-electronic materials</v>
      </c>
      <c r="E7" s="51"/>
      <c r="F7" s="9" t="str">
        <f>IF(Summary!$E$1=Database!$A$1,Database!$A253,IF(Summary!$E$1=Database!$B$1,Database!$B253,IF(Summary!$E$1=Database!$C$1,Database!$C253,IF(Summary!$E$1=Database!$D$1,Database!$D253,IF(Summary!$E$1=Database!$E$1,Database!$E253,IF(Summary!$E$1=Database!$F$1,Database!$F253))))))</f>
        <v>No evidence of a counterfeit risk mitigation process exists</v>
      </c>
      <c r="G7" s="70"/>
      <c r="H7" s="7"/>
      <c r="I7" s="7"/>
    </row>
    <row r="8" spans="1:9" s="50" customFormat="1" ht="68.25" customHeight="1" x14ac:dyDescent="0.2">
      <c r="A8" s="63"/>
      <c r="B8" s="6" t="s">
        <v>46</v>
      </c>
      <c r="C8" s="6" t="str">
        <f>IF(Summary!$E$1=Database!$A$1,Database!$A173,IF(Summary!$E$1=Database!$B$1,Database!$B173,IF(Summary!$E$1=Database!$C$1,Database!$C173,IF(Summary!$E$1=Database!$D$1,Database!$D173,IF(Summary!$E$1=Database!$E$1,Database!$E173,IF(Summary!$E$1=Database!$F$1,Database!$F173))))))</f>
        <v>Counterfeit Risk Mitigation</v>
      </c>
      <c r="D8" s="9" t="str">
        <f>IF(Summary!$E$1=Database!$A$1,Database!$A200,IF(Summary!$E$1=Database!$B$1,Database!$B200,IF(Summary!$E$1=Database!$C$1,Database!$C200,IF(Summary!$E$1=Database!$D$1,Database!$D200,IF(Summary!$E$1=Database!$E$1,Database!$E200,IF(Summary!$E$1=Database!$F$1,Database!$F200))))))</f>
        <v>Electronics Suppliers Only: Supplier is licensed to distribute and has a valid/current certificate. Supplier has a written validation process to ensure product is not counterfeit and can demonstrate this validation with each receipt.</v>
      </c>
      <c r="E8" s="51"/>
      <c r="F8" s="9" t="str">
        <f>IF(Summary!$E$1=Database!$A$1,Database!$A254,IF(Summary!$E$1=Database!$B$1,Database!$B254,IF(Summary!$E$1=Database!$C$1,Database!$C254,IF(Summary!$E$1=Database!$D$1,Database!$D254,IF(Summary!$E$1=Database!$E$1,Database!$E254,IF(Summary!$E$1=Database!$F$1,Database!$F254))))))</f>
        <v>Electronics Suppliers Only: Supplier is not licensed and does not have a validation process to protect against counterfeit materials.</v>
      </c>
      <c r="G8" s="70"/>
      <c r="H8" s="7"/>
      <c r="I8" s="7"/>
    </row>
    <row r="9" spans="1:9" s="50" customFormat="1" ht="71.25" customHeight="1" x14ac:dyDescent="0.2">
      <c r="A9" s="63"/>
      <c r="B9" s="6" t="s">
        <v>47</v>
      </c>
      <c r="C9" s="6" t="str">
        <f>IF(Summary!$E$1=Database!$A$1,Database!$A174,IF(Summary!$E$1=Database!$B$1,Database!$B174,IF(Summary!$E$1=Database!$C$1,Database!$C174,IF(Summary!$E$1=Database!$D$1,Database!$D174,IF(Summary!$E$1=Database!$E$1,Database!$E174,IF(Summary!$E$1=Database!$F$1,Database!$F174))))))</f>
        <v>Counterfeit Risk Mitigation</v>
      </c>
      <c r="D9" s="9" t="str">
        <f>IF(Summary!$E$1=Database!$A$1,Database!$A201,IF(Summary!$E$1=Database!$B$1,Database!$B201,IF(Summary!$E$1=Database!$C$1,Database!$C201,IF(Summary!$E$1=Database!$D$1,Database!$D201,IF(Summary!$E$1=Database!$E$1,Database!$E201,IF(Summary!$E$1=Database!$F$1,Database!$F201))))))</f>
        <v>Electronics Suppliers Only: Supplier has a documented  counterfeit avoidance procedure or work instruction that requires purchased material directly   from OEM's or OCMs or OEM Authorized Distributors</v>
      </c>
      <c r="E9" s="51"/>
      <c r="F9" s="9" t="str">
        <f>IF(Summary!$E$1=Database!$A$1,Database!$A255,IF(Summary!$E$1=Database!$B$1,Database!$B255,IF(Summary!$E$1=Database!$C$1,Database!$C255,IF(Summary!$E$1=Database!$D$1,Database!$D255,IF(Summary!$E$1=Database!$E$1,Database!$E255,IF(Summary!$E$1=Database!$F$1,Database!$F255))))))</f>
        <v>Electronics Suppliers Only: No evidence of a counterfeit avoidance procedure or work instruction requiring purchases directly from OEMs or OCMs or OEM Authorized Distributors exists</v>
      </c>
      <c r="G9" s="70"/>
      <c r="H9" s="7"/>
      <c r="I9" s="7"/>
    </row>
    <row r="10" spans="1:9" s="50" customFormat="1" ht="90" customHeight="1" x14ac:dyDescent="0.2">
      <c r="A10" s="63"/>
      <c r="B10" s="6" t="s">
        <v>48</v>
      </c>
      <c r="C10" s="6" t="str">
        <f>IF(Summary!$E$1=Database!$A$1,Database!$A175,IF(Summary!$E$1=Database!$B$1,Database!$B175,IF(Summary!$E$1=Database!$C$1,Database!$C175,IF(Summary!$E$1=Database!$D$1,Database!$D175,IF(Summary!$E$1=Database!$E$1,Database!$E175,IF(Summary!$E$1=Database!$F$1,Database!$F175))))))</f>
        <v>Counterfeit Risk Mitigation</v>
      </c>
      <c r="D10" s="9" t="str">
        <f>IF(Summary!$E$1=Database!$A$1,Database!$A202,IF(Summary!$E$1=Database!$B$1,Database!$B202,IF(Summary!$E$1=Database!$C$1,Database!$C202,IF(Summary!$E$1=Database!$D$1,Database!$D202,IF(Summary!$E$1=Database!$E$1,Database!$E202,IF(Summary!$E$1=Database!$F$1,Database!$F202))))))</f>
        <v>Electronics Suppliers Only: Supplier has a documented  counterfeit avoidance procedure or work instruction  that requires customer written approval for purchases from  Brokers  or Non-Franchised Distributors including justification  with authentication testing and traceability  requirements</v>
      </c>
      <c r="E10" s="51"/>
      <c r="F10" s="9" t="str">
        <f>IF(Summary!$E$1=Database!$A$1,Database!$A256,IF(Summary!$E$1=Database!$B$1,Database!$B256,IF(Summary!$E$1=Database!$C$1,Database!$C256,IF(Summary!$E$1=Database!$D$1,Database!$D256,IF(Summary!$E$1=Database!$E$1,Database!$E256,IF(Summary!$E$1=Database!$F$1,Database!$F256))))))</f>
        <v>Electronics Suppliers Only: No evidence of a counterfeit avoidance procedure or work instruction requiring written customer approval for purchases from Brokers including justification with authentication testing and traceability</v>
      </c>
      <c r="G10" s="70"/>
      <c r="H10" s="7"/>
      <c r="I10" s="7"/>
    </row>
    <row r="11" spans="1:9" s="50" customFormat="1" ht="60" x14ac:dyDescent="0.2">
      <c r="A11" s="63"/>
      <c r="B11" s="6" t="s">
        <v>49</v>
      </c>
      <c r="C11" s="6" t="str">
        <f>IF(Summary!$E$1=Database!$A$1,Database!$A176,IF(Summary!$E$1=Database!$B$1,Database!$B176,IF(Summary!$E$1=Database!$C$1,Database!$C176,IF(Summary!$E$1=Database!$D$1,Database!$D176,IF(Summary!$E$1=Database!$E$1,Database!$E176,IF(Summary!$E$1=Database!$F$1,Database!$F176))))))</f>
        <v>Counterfeit Risk Mitigation</v>
      </c>
      <c r="D11" s="9" t="str">
        <f>IF(Summary!$E$1=Database!$A$1,Database!$A203,IF(Summary!$E$1=Database!$B$1,Database!$B203,IF(Summary!$E$1=Database!$C$1,Database!$C203,IF(Summary!$E$1=Database!$D$1,Database!$D203,IF(Summary!$E$1=Database!$E$1,Database!$E203,IF(Summary!$E$1=Database!$F$1,Database!$F203))))))</f>
        <v>Electronics Suppliers Only: Supplier procurement terms and conditions invoke liabilities and penalties associated with providing fraudulent/counterfeit product</v>
      </c>
      <c r="E11" s="9" t="str">
        <f>IF(Summary!$E$1=Database!$A$1,Database!$A230,IF(Summary!$E$1=Database!$B$1,Database!$B230,IF(Summary!$E$1=Database!$C$1,Database!$C230,IF(Summary!$E$1=Database!$D$1,Database!$D230,IF(Summary!$E$1=Database!$E$1,Database!$E230,IF(Summary!$E$1=Database!$F$1,Database!$F230))))))</f>
        <v>Electronics Suppliers Only: Supplier has a counterfeit training program in place, but frequency is not defined or does not address training related to new employees.</v>
      </c>
      <c r="F11" s="9" t="str">
        <f>IF(Summary!$E$1=Database!$A$1,Database!$A257,IF(Summary!$E$1=Database!$B$1,Database!$B257,IF(Summary!$E$1=Database!$C$1,Database!$C257,IF(Summary!$E$1=Database!$D$1,Database!$D257,IF(Summary!$E$1=Database!$E$1,Database!$E257,IF(Summary!$E$1=Database!$F$1,Database!$F257))))))</f>
        <v>Electronics Suppliers Only: Supplier procurement terms and conditions do not contain language to invoke liabilities and penalties associated with providing fraudulent/counterfeit product</v>
      </c>
      <c r="G11" s="70"/>
      <c r="H11" s="7"/>
      <c r="I11" s="7"/>
    </row>
    <row r="12" spans="1:9" s="50" customFormat="1" ht="60" x14ac:dyDescent="0.2">
      <c r="A12" s="63"/>
      <c r="B12" s="6" t="s">
        <v>50</v>
      </c>
      <c r="C12" s="6" t="str">
        <f>IF(Summary!$E$1=Database!$A$1,Database!$A177,IF(Summary!$E$1=Database!$B$1,Database!$B177,IF(Summary!$E$1=Database!$C$1,Database!$C177,IF(Summary!$E$1=Database!$D$1,Database!$D177,IF(Summary!$E$1=Database!$E$1,Database!$E177,IF(Summary!$E$1=Database!$F$1,Database!$F177))))))</f>
        <v>Counterfeit Risk Mitigation</v>
      </c>
      <c r="D12" s="9" t="str">
        <f>IF(Summary!$E$1=Database!$A$1,Database!$A204,IF(Summary!$E$1=Database!$B$1,Database!$B204,IF(Summary!$E$1=Database!$C$1,Database!$C204,IF(Summary!$E$1=Database!$D$1,Database!$D204,IF(Summary!$E$1=Database!$E$1,Database!$E204,IF(Summary!$E$1=Database!$F$1,Database!$F204))))))</f>
        <v>Electronics Suppliers Only: Supplier has a counterfeit training program in place with a defined frequency. The training program includes timing related to the training of new employees.</v>
      </c>
      <c r="E12" s="51"/>
      <c r="F12" s="9" t="str">
        <f>IF(Summary!$E$1=Database!$A$1,Database!$A258,IF(Summary!$E$1=Database!$B$1,Database!$B258,IF(Summary!$E$1=Database!$C$1,Database!$C258,IF(Summary!$E$1=Database!$D$1,Database!$D258,IF(Summary!$E$1=Database!$E$1,Database!$E258,IF(Summary!$E$1=Database!$F$1,Database!$F258))))))</f>
        <v>Electronics Suppliers Only: Supplier does not have a counterfeit training program in place.</v>
      </c>
      <c r="G12" s="70"/>
      <c r="H12" s="7"/>
      <c r="I12" s="7"/>
    </row>
    <row r="13" spans="1:9" s="50" customFormat="1" ht="81.95" customHeight="1" x14ac:dyDescent="0.2">
      <c r="A13" s="63"/>
      <c r="B13" s="6" t="s">
        <v>51</v>
      </c>
      <c r="C13" s="6" t="str">
        <f>IF(Summary!$E$1=Database!$A$1,Database!$A178,IF(Summary!$E$1=Database!$B$1,Database!$B178,IF(Summary!$E$1=Database!$C$1,Database!$C178,IF(Summary!$E$1=Database!$D$1,Database!$D178,IF(Summary!$E$1=Database!$E$1,Database!$E178,IF(Summary!$E$1=Database!$F$1,Database!$F178))))))</f>
        <v>Counterfeit Risk Mitigation</v>
      </c>
      <c r="D13" s="9" t="str">
        <f>IF(Summary!$E$1=Database!$A$1,Database!$A205,IF(Summary!$E$1=Database!$B$1,Database!$B205,IF(Summary!$E$1=Database!$C$1,Database!$C205,IF(Summary!$E$1=Database!$D$1,Database!$D205,IF(Summary!$E$1=Database!$E$1,Database!$E205,IF(Summary!$E$1=Database!$F$1,Database!$F205))))))</f>
        <v>Electronics Suppliers Only: Supplier has a product obsolescence review process in place that includes Discontinuance, End of Life, Reinstatement, and Product Change Notice/Product Failure Notice/Product Counterfeit Notice.</v>
      </c>
      <c r="E13" s="51"/>
      <c r="F13" s="9" t="str">
        <f>IF(Summary!$E$1=Database!$A$1,Database!$A259,IF(Summary!$E$1=Database!$B$1,Database!$B259,IF(Summary!$E$1=Database!$C$1,Database!$C259,IF(Summary!$E$1=Database!$D$1,Database!$D259,IF(Summary!$E$1=Database!$E$1,Database!$E259,IF(Summary!$E$1=Database!$F$1,Database!$F259))))))</f>
        <v>Electronics Suppliers Only: Supplier does not have a product obsolescence review process in place.</v>
      </c>
      <c r="G13" s="70"/>
      <c r="H13" s="7"/>
      <c r="I13" s="7"/>
    </row>
    <row r="14" spans="1:9" s="50" customFormat="1" ht="96" customHeight="1" x14ac:dyDescent="0.2">
      <c r="A14" s="63"/>
      <c r="B14" s="6" t="s">
        <v>52</v>
      </c>
      <c r="C14" s="6" t="str">
        <f>IF(Summary!$E$1=Database!$A$1,Database!$A179,IF(Summary!$E$1=Database!$B$1,Database!$B179,IF(Summary!$E$1=Database!$C$1,Database!$C179,IF(Summary!$E$1=Database!$D$1,Database!$D179,IF(Summary!$E$1=Database!$E$1,Database!$E179,IF(Summary!$E$1=Database!$F$1,Database!$F179))))))</f>
        <v>Counterfeit Risk Mitigation</v>
      </c>
      <c r="D14" s="9" t="str">
        <f>IF(Summary!$E$1=Database!$A$1,Database!$A206,IF(Summary!$E$1=Database!$B$1,Database!$B206,IF(Summary!$E$1=Database!$C$1,Database!$C206,IF(Summary!$E$1=Database!$D$1,Database!$D206,IF(Summary!$E$1=Database!$E$1,Database!$E206,IF(Summary!$E$1=Database!$F$1,Database!$F206))))))</f>
        <v>Electronics Suppliers Only: Supplier has a documented counterfeit avoidance policy that requires full traceability records to the OCM or authorized OEM distrbutor that identifies the name and location of all of the supply chain intermediaries from the part manufacturer to the direct source of the product for the seller.</v>
      </c>
      <c r="E14" s="51"/>
      <c r="F14" s="9" t="str">
        <f>IF(Summary!$E$1=Database!$A$1,Database!$A260,IF(Summary!$E$1=Database!$B$1,Database!$B260,IF(Summary!$E$1=Database!$C$1,Database!$C260,IF(Summary!$E$1=Database!$D$1,Database!$D260,IF(Summary!$E$1=Database!$E$1,Database!$E260,IF(Summary!$E$1=Database!$F$1,Database!$F260))))))</f>
        <v xml:space="preserve">Electronics Suppliers Only: Supplier does not have a documented counterfeit avoidance policy that requires full traceability records to the OCM or authorized OEM distrbutor. </v>
      </c>
      <c r="G14" s="70"/>
      <c r="H14" s="7"/>
      <c r="I14" s="7"/>
    </row>
    <row r="15" spans="1:9" s="50" customFormat="1" ht="246.75" customHeight="1" x14ac:dyDescent="0.2">
      <c r="A15" s="63"/>
      <c r="B15" s="6" t="s">
        <v>53</v>
      </c>
      <c r="C15" s="6" t="str">
        <f>IF(Summary!$E$1=Database!$A$1,Database!$A180,IF(Summary!$E$1=Database!$B$1,Database!$B180,IF(Summary!$E$1=Database!$C$1,Database!$C180,IF(Summary!$E$1=Database!$D$1,Database!$D180,IF(Summary!$E$1=Database!$E$1,Database!$E180,IF(Summary!$E$1=Database!$F$1,Database!$F180))))))</f>
        <v>Purchasing Process</v>
      </c>
      <c r="D15" s="9" t="str">
        <f>IF(Summary!$E$1=Database!$A$1,Database!$A207,IF(Summary!$E$1=Database!$B$1,Database!$B207,IF(Summary!$E$1=Database!$C$1,Database!$C207,IF(Summary!$E$1=Database!$D$1,Database!$D207,IF(Summary!$E$1=Database!$E$1,Database!$E207,IF(Summary!$E$1=Database!$F$1,Database!$F207))))))</f>
        <v>The organization ensures that purchased product conforms to specified purchase requirements &amp; is responsible for the quality of all products purchased from suppliers, including customer-designated sources. Criteria for supplier selection, evaluation and reevaluation have been established. The organization: 
a. maintains a register of approved suppliers that includes the scope of the approval; 
b. periodically reviews supplier performance;  
c. defines the actions to take with suppliers that do not meet requirements; 
d. ensures where required that both the organization and all suppliers use customer approved special process sources; 
e. ensures that the function having responsibility for approving supplier quality systems can disapprove the use of sources.</v>
      </c>
      <c r="E15" s="9" t="str">
        <f>IF(Summary!$E$1=Database!$A$1,Database!$A234,IF(Summary!$E$1=Database!$B$1,Database!$B234,IF(Summary!$E$1=Database!$C$1,Database!$C234,IF(Summary!$E$1=Database!$D$1,Database!$D234,IF(Summary!$E$1=Database!$E$1,Database!$E234,IF(Summary!$E$1=Database!$F$1,Database!$F234))))))</f>
        <v>Basic approach to measurement and review of supplier performance is defined but documentation is lacking in appropriate detail. There should be evidence of action under taken by supplier, based on customer complaints.  Ineffective or inconsistent approach and/or evidence of significant failures to ensure use of customer-approved process sources or to flow such requirements down to suppliers.  Improvement required with respect to records organization and/or maintenance.</v>
      </c>
      <c r="F15" s="9" t="str">
        <f>IF(Summary!$E$1=Database!$A$1,Database!$A261,IF(Summary!$E$1=Database!$B$1,Database!$B261,IF(Summary!$E$1=Database!$C$1,Database!$C261,IF(Summary!$E$1=Database!$D$1,Database!$D261,IF(Summary!$E$1=Database!$E$1,Database!$E261,IF(Summary!$E$1=Database!$F$1,Database!$F261))))))</f>
        <v>Very limited system procedural documentation or evidence supporting a systematic or consistent approach to any periodic review of supplier performance or requisite actions based on this performance.</v>
      </c>
      <c r="G15" s="70"/>
      <c r="H15" s="7"/>
      <c r="I15" s="7"/>
    </row>
    <row r="16" spans="1:9" s="50" customFormat="1" ht="72" x14ac:dyDescent="0.2">
      <c r="A16" s="63"/>
      <c r="B16" s="6" t="s">
        <v>54</v>
      </c>
      <c r="C16" s="6" t="str">
        <f>IF(Summary!$E$1=Database!$A$1,Database!$A181,IF(Summary!$E$1=Database!$B$1,Database!$B181,IF(Summary!$E$1=Database!$C$1,Database!$C181,IF(Summary!$E$1=Database!$D$1,Database!$D181,IF(Summary!$E$1=Database!$E$1,Database!$E181,IF(Summary!$E$1=Database!$F$1,Database!$F181))))))</f>
        <v>Sub-tier Supplier Management</v>
      </c>
      <c r="D16" s="9" t="str">
        <f>IF(Summary!$E$1=Database!$A$1,Database!$A208,IF(Summary!$E$1=Database!$B$1,Database!$B208,IF(Summary!$E$1=Database!$C$1,Database!$C208,IF(Summary!$E$1=Database!$D$1,Database!$D208,IF(Summary!$E$1=Database!$E$1,Database!$E208,IF(Summary!$E$1=Database!$F$1,Database!$F208))))))</f>
        <v xml:space="preserve">The company monitors sub-tier supplier's key processes (delivery, inventory turns, etc.) performance on a minimum of a monthly basis and can demonstrate meeting customer delivery targets as well as plans continually improving delivery performance. </v>
      </c>
      <c r="E16" s="9" t="str">
        <f>IF(Summary!$E$1=Database!$A$1,Database!$A235,IF(Summary!$E$1=Database!$B$1,Database!$B235,IF(Summary!$E$1=Database!$C$1,Database!$C235,IF(Summary!$E$1=Database!$D$1,Database!$D235,IF(Summary!$E$1=Database!$E$1,Database!$E235,IF(Summary!$E$1=Database!$F$1,Database!$F235))))))</f>
        <v>The company monitors delivery performance for "select" Suppliers only and/or cannot demonstrate the achievement of targets as set by "all" Suppliers.  Data does not suggest any consistent improvement.</v>
      </c>
      <c r="F16" s="9" t="str">
        <f>IF(Summary!$E$1=Database!$A$1,Database!$A262,IF(Summary!$E$1=Database!$B$1,Database!$B262,IF(Summary!$E$1=Database!$C$1,Database!$C262,IF(Summary!$E$1=Database!$D$1,Database!$D262,IF(Summary!$E$1=Database!$E$1,Database!$E262,IF(Summary!$E$1=Database!$F$1,Database!$F262))))))</f>
        <v xml:space="preserve">The company does not regularly monitor Supplier performance and cannot demonstrate consistent achievement of targets.  </v>
      </c>
      <c r="G16" s="70"/>
      <c r="H16" s="7"/>
      <c r="I16" s="7"/>
    </row>
    <row r="17" spans="1:9" s="50" customFormat="1" ht="108" x14ac:dyDescent="0.2">
      <c r="A17" s="63"/>
      <c r="B17" s="6" t="s">
        <v>55</v>
      </c>
      <c r="C17" s="6" t="str">
        <f>IF(Summary!$E$1=Database!$A$1,Database!$A182,IF(Summary!$E$1=Database!$B$1,Database!$B182,IF(Summary!$E$1=Database!$C$1,Database!$C182,IF(Summary!$E$1=Database!$D$1,Database!$D182,IF(Summary!$E$1=Database!$E$1,Database!$E182,IF(Summary!$E$1=Database!$F$1,Database!$F182))))))</f>
        <v>Sub-tier Supplier Management</v>
      </c>
      <c r="D17" s="9" t="str">
        <f>IF(Summary!$E$1=Database!$A$1,Database!$A209,IF(Summary!$E$1=Database!$B$1,Database!$B209,IF(Summary!$E$1=Database!$C$1,Database!$C209,IF(Summary!$E$1=Database!$D$1,Database!$D209,IF(Summary!$E$1=Database!$E$1,Database!$E209,IF(Summary!$E$1=Database!$F$1,Database!$F209))))))</f>
        <v>When distributor uses LCC suppliers, a documented approval process exists including a required onsite approval audit and regularly scheduled surveillance audits. The company has documented evidence of such audits, along with any related corrective actions requested during said audit(s).</v>
      </c>
      <c r="E17" s="9" t="str">
        <f>IF(Summary!$E$1=Database!$A$1,Database!$A236,IF(Summary!$E$1=Database!$B$1,Database!$B236,IF(Summary!$E$1=Database!$C$1,Database!$C236,IF(Summary!$E$1=Database!$D$1,Database!$D236,IF(Summary!$E$1=Database!$E$1,Database!$E236,IF(Summary!$E$1=Database!$F$1,Database!$F236))))))</f>
        <v>When distributor uses LCC suppliers, a documented approval process exists, but either does require an onsite approval audit or does not include regularly scheduled surveillance audits. The company has documented evidence of having conducted at least 1 onsite audit, along with any related corrective actions requested during said audit(s).</v>
      </c>
      <c r="F17" s="9" t="str">
        <f>IF(Summary!$E$1=Database!$A$1,Database!$A263,IF(Summary!$E$1=Database!$B$1,Database!$B263,IF(Summary!$E$1=Database!$C$1,Database!$C263,IF(Summary!$E$1=Database!$D$1,Database!$D263,IF(Summary!$E$1=Database!$E$1,Database!$E263,IF(Summary!$E$1=Database!$F$1,Database!$F263))))))</f>
        <v>Neither supplier approval audits nor supplier surveillance audits exist.</v>
      </c>
      <c r="G17" s="70"/>
      <c r="H17" s="7"/>
      <c r="I17" s="7"/>
    </row>
    <row r="18" spans="1:9" s="50" customFormat="1" ht="48.75" x14ac:dyDescent="0.2">
      <c r="A18" s="63"/>
      <c r="B18" s="6" t="s">
        <v>56</v>
      </c>
      <c r="C18" s="6" t="str">
        <f>IF(Summary!$E$1=Database!$A$1,Database!$A183,IF(Summary!$E$1=Database!$B$1,Database!$B183,IF(Summary!$E$1=Database!$C$1,Database!$C183,IF(Summary!$E$1=Database!$D$1,Database!$D183,IF(Summary!$E$1=Database!$E$1,Database!$E183,IF(Summary!$E$1=Database!$F$1,Database!$F183))))))</f>
        <v>Lead-Time Reduction Efforts</v>
      </c>
      <c r="D18" s="9" t="str">
        <f>IF(Summary!$E$1=Database!$A$1,Database!$A210,IF(Summary!$E$1=Database!$B$1,Database!$B210,IF(Summary!$E$1=Database!$C$1,Database!$C210,IF(Summary!$E$1=Database!$D$1,Database!$D210,IF(Summary!$E$1=Database!$E$1,Database!$E210,IF(Summary!$E$1=Database!$F$1,Database!$F210))))))</f>
        <v>The company can show evidence of strategies to address material and part lead-time reductions.</v>
      </c>
      <c r="E18" s="9" t="str">
        <f>IF(Summary!$E$1=Database!$A$1,Database!$A237,IF(Summary!$E$1=Database!$B$1,Database!$B237,IF(Summary!$E$1=Database!$C$1,Database!$C237,IF(Summary!$E$1=Database!$D$1,Database!$D237,IF(Summary!$E$1=Database!$E$1,Database!$E237,IF(Summary!$E$1=Database!$F$1,Database!$F237))))))</f>
        <v>The company understands the importance of part and material lead-times to their Customers and monitors them regularly.</v>
      </c>
      <c r="F18" s="53" t="str">
        <f>IF(Summary!$E$1=Database!$A$1,Database!$A264,IF(Summary!$E$1=Database!$B$1,Database!$B264,IF(Summary!$E$1=Database!$C$1,Database!$C264,IF(Summary!$E$1=Database!$D$1,Database!$D264,IF(Summary!$E$1=Database!$E$1,Database!$E264,IF(Summary!$E$1=Database!$F$1,Database!$F264))))))</f>
        <v>There are no monitors in place for the control and monitoring of part and material lead-times</v>
      </c>
      <c r="G18" s="70"/>
      <c r="H18" s="7"/>
      <c r="I18" s="7"/>
    </row>
    <row r="19" spans="1:9" s="50" customFormat="1" ht="108" x14ac:dyDescent="0.2">
      <c r="A19" s="63"/>
      <c r="B19" s="6" t="s">
        <v>57</v>
      </c>
      <c r="C19" s="6" t="str">
        <f>IF(Summary!$E$1=Database!$A$1,Database!$A184,IF(Summary!$E$1=Database!$B$1,Database!$B184,IF(Summary!$E$1=Database!$C$1,Database!$C184,IF(Summary!$E$1=Database!$D$1,Database!$D184,IF(Summary!$E$1=Database!$E$1,Database!$E184,IF(Summary!$E$1=Database!$F$1,Database!$F184))))))</f>
        <v>Control of Records</v>
      </c>
      <c r="D19" s="9" t="str">
        <f>IF(Summary!$E$1=Database!$A$1,Database!$A211,IF(Summary!$E$1=Database!$B$1,Database!$B211,IF(Summary!$E$1=Database!$C$1,Database!$C211,IF(Summary!$E$1=Database!$D$1,Database!$D211,IF(Summary!$E$1=Database!$E$1,Database!$E211,IF(Summary!$E$1=Database!$F$1,Database!$F211))))))</f>
        <v>1. Records are established and maintained to provide evidence of conformity to requirements and of the effective operation of the quality management system  2.  Records are legible, readily identifiable and retrievable  3.  A documented procedure has been established to define the controls needed for the  identification, storage, protection, retrieval, retention time and disposition of records</v>
      </c>
      <c r="E19" s="9" t="str">
        <f>IF(Summary!$E$1=Database!$A$1,Database!$A238,IF(Summary!$E$1=Database!$B$1,Database!$B238,IF(Summary!$E$1=Database!$C$1,Database!$C238,IF(Summary!$E$1=Database!$D$1,Database!$D238,IF(Summary!$E$1=Database!$E$1,Database!$E238,IF(Summary!$E$1=Database!$F$1,Database!$F238))))))</f>
        <v>Records are established and maintained, but not  easily legible, readily identifable or retrievalbe, or a documented procedure exists to define the controls needed for the identification, storage,  protection, retrieval retention time and disposition but they are not readily accessible.</v>
      </c>
      <c r="F19" s="9" t="str">
        <f>IF(Summary!$E$1=Database!$A$1,Database!$A265,IF(Summary!$E$1=Database!$B$1,Database!$B265,IF(Summary!$E$1=Database!$C$1,Database!$C265,IF(Summary!$E$1=Database!$D$1,Database!$D265,IF(Summary!$E$1=Database!$E$1,Database!$E265,IF(Summary!$E$1=Database!$F$1,Database!$F265))))))</f>
        <v>Records are either not established or not maintained to provide conformity to the operation of the quality system, or there is no documented procedure established to define the controls needed for the identification, storage, protection, retrieval, retention time and disposition of records.</v>
      </c>
      <c r="G19" s="70"/>
      <c r="H19" s="7"/>
      <c r="I19" s="7"/>
    </row>
    <row r="20" spans="1:9" ht="96" x14ac:dyDescent="0.2">
      <c r="A20" s="63"/>
      <c r="B20" s="6" t="s">
        <v>58</v>
      </c>
      <c r="C20" s="6" t="str">
        <f>IF(Summary!$E$1=Database!$A$1,Database!$A185,IF(Summary!$E$1=Database!$B$1,Database!$B185,IF(Summary!$E$1=Database!$C$1,Database!$C185,IF(Summary!$E$1=Database!$D$1,Database!$D185,IF(Summary!$E$1=Database!$E$1,Database!$E185,IF(Summary!$E$1=Database!$F$1,Database!$F185))))))</f>
        <v>Documented Inspection Results</v>
      </c>
      <c r="D20" s="9" t="str">
        <f>IF(Summary!$E$1=Database!$A$1,Database!$A212,IF(Summary!$E$1=Database!$B$1,Database!$B212,IF(Summary!$E$1=Database!$C$1,Database!$C212,IF(Summary!$E$1=Database!$D$1,Database!$D212,IF(Summary!$E$1=Database!$E$1,Database!$E212,IF(Summary!$E$1=Database!$F$1,Database!$F212))))))</f>
        <v>The organization maintains and controls inspection documentation, which includes, criteria for acceptance and rejection and documents recording inspection results.  The organization ensures that incoming product is not used until it has been inspected or otherwise verified as conforming to specified requirements</v>
      </c>
      <c r="E20" s="51"/>
      <c r="F20" s="9" t="str">
        <f>IF(Summary!$E$1=Database!$A$1,Database!$A266,IF(Summary!$E$1=Database!$B$1,Database!$B266,IF(Summary!$E$1=Database!$C$1,Database!$C266,IF(Summary!$E$1=Database!$D$1,Database!$D266,IF(Summary!$E$1=Database!$E$1,Database!$E266,IF(Summary!$E$1=Database!$F$1,Database!$F266))))))</f>
        <v>The organization does not maintain or control inspection documentation or incoming products are used without being inspected or verified for conformance to specified requirements.</v>
      </c>
      <c r="G20" s="71"/>
      <c r="H20" s="7"/>
      <c r="I20" s="7"/>
    </row>
    <row r="21" spans="1:9" ht="72" x14ac:dyDescent="0.2">
      <c r="A21" s="63"/>
      <c r="B21" s="6" t="s">
        <v>59</v>
      </c>
      <c r="C21" s="6" t="str">
        <f>IF(Summary!$E$1=Database!$A$1,Database!$A186,IF(Summary!$E$1=Database!$B$1,Database!$B186,IF(Summary!$E$1=Database!$C$1,Database!$C186,IF(Summary!$E$1=Database!$D$1,Database!$D186,IF(Summary!$E$1=Database!$E$1,Database!$E186,IF(Summary!$E$1=Database!$F$1,Database!$F186))))))</f>
        <v>Approval of Product</v>
      </c>
      <c r="D21" s="9" t="str">
        <f>IF(Summary!$E$1=Database!$A$1,Database!$A213,IF(Summary!$E$1=Database!$B$1,Database!$B213,IF(Summary!$E$1=Database!$C$1,Database!$C213,IF(Summary!$E$1=Database!$D$1,Database!$D213,IF(Summary!$E$1=Database!$E$1,Database!$E213,IF(Summary!$E$1=Database!$F$1,Database!$F213))))))</f>
        <v>When certification test reports are utilized to accept material, the organization assures that data in said reports are acceptable per applicable instructions.  Organization also ensures reports have been completed or necessary reports been received and verified.</v>
      </c>
      <c r="E21" s="51"/>
      <c r="F21" s="9" t="str">
        <f>IF(Summary!$E$1=Database!$A$1,Database!$A267,IF(Summary!$E$1=Database!$B$1,Database!$B267,IF(Summary!$E$1=Database!$C$1,Database!$C267,IF(Summary!$E$1=Database!$D$1,Database!$D267,IF(Summary!$E$1=Database!$E$1,Database!$E267,IF(Summary!$E$1=Database!$F$1,Database!$F267))))))</f>
        <v xml:space="preserve">Certification test reports are not validated per applicable instructions or reports are not validated to be complete, or reports are not verified as having been received. </v>
      </c>
      <c r="G21" s="71"/>
      <c r="H21" s="7"/>
      <c r="I21" s="7"/>
    </row>
    <row r="22" spans="1:9" ht="96" x14ac:dyDescent="0.2">
      <c r="A22" s="49"/>
      <c r="B22" s="6" t="s">
        <v>60</v>
      </c>
      <c r="C22" s="6" t="str">
        <f>IF(Summary!$E$1=Database!$A$1,Database!$A187,IF(Summary!$E$1=Database!$B$1,Database!$B187,IF(Summary!$E$1=Database!$C$1,Database!$C187,IF(Summary!$E$1=Database!$D$1,Database!$D187,IF(Summary!$E$1=Database!$E$1,Database!$E187,IF(Summary!$E$1=Database!$F$1,Database!$F187))))))</f>
        <v xml:space="preserve">Operator &amp; Inspector Training </v>
      </c>
      <c r="D22" s="9" t="str">
        <f>IF(Summary!$E$1=Database!$A$1,Database!$A214,IF(Summary!$E$1=Database!$B$1,Database!$B214,IF(Summary!$E$1=Database!$C$1,Database!$C214,IF(Summary!$E$1=Database!$D$1,Database!$D214,IF(Summary!$E$1=Database!$E$1,Database!$E214,IF(Summary!$E$1=Database!$F$1,Database!$F214))))))</f>
        <v xml:space="preserve">If applicable, the supplier has an active and documented training program for quality inspectors.  Personnel must complete this training to perform their duties.  Training records for each employee are readily available.  Employees do not perform tasks for which they are not trained.
</v>
      </c>
      <c r="E22" s="51"/>
      <c r="F22" s="9" t="str">
        <f>IF(Summary!$E$1=Database!$A$1,Database!$A268,IF(Summary!$E$1=Database!$B$1,Database!$B268,IF(Summary!$E$1=Database!$C$1,Database!$C268,IF(Summary!$E$1=Database!$D$1,Database!$D268,IF(Summary!$E$1=Database!$E$1,Database!$E268,IF(Summary!$E$1=Database!$F$1,Database!$F268))))))</f>
        <v>The supplier does not have an active or documented training program for its employees.</v>
      </c>
      <c r="G22" s="71"/>
      <c r="H22" s="7"/>
      <c r="I22" s="7"/>
    </row>
    <row r="23" spans="1:9" ht="96" x14ac:dyDescent="0.2">
      <c r="A23" s="49"/>
      <c r="B23" s="6" t="s">
        <v>61</v>
      </c>
      <c r="C23" s="6" t="str">
        <f>IF(Summary!$E$1=Database!$A$1,Database!$A188,IF(Summary!$E$1=Database!$B$1,Database!$B188,IF(Summary!$E$1=Database!$C$1,Database!$C188,IF(Summary!$E$1=Database!$D$1,Database!$D188,IF(Summary!$E$1=Database!$E$1,Database!$E188,IF(Summary!$E$1=Database!$F$1,Database!$F188))))))</f>
        <v>Control of Non-Conforming Product</v>
      </c>
      <c r="D23" s="9" t="str">
        <f>IF(Summary!$E$1=Database!$A$1,Database!$A215,IF(Summary!$E$1=Database!$B$1,Database!$B215,IF(Summary!$E$1=Database!$C$1,Database!$C215,IF(Summary!$E$1=Database!$D$1,Database!$D215,IF(Summary!$E$1=Database!$E$1,Database!$E215,IF(Summary!$E$1=Database!$F$1,Database!$F215))))))</f>
        <v>The organization has established and maintains documented procedures to ensure that product that does not conform to the specified requirements is prevented from unintended use or installation.  Product dispositioned for scrap is conspicuously and permanently marked, or positively controlled, until physically rendered unusable.</v>
      </c>
      <c r="E23" s="9" t="str">
        <f>IF(Summary!$E$1=Database!$A$1,Database!$A242,IF(Summary!$E$1=Database!$B$1,Database!$B242,IF(Summary!$E$1=Database!$C$1,Database!$C242,IF(Summary!$E$1=Database!$D$1,Database!$D242,IF(Summary!$E$1=Database!$E$1,Database!$E242,IF(Summary!$E$1=Database!$F$1,Database!$F242))))))</f>
        <v>The organization has a documented procedure to ensure that product that does not conform to the specified requirements is prevented from intended use and markings exist, but markings could be more obvious and clear.</v>
      </c>
      <c r="F23" s="9" t="str">
        <f>IF(Summary!$E$1=Database!$A$1,Database!$A269,IF(Summary!$E$1=Database!$B$1,Database!$B269,IF(Summary!$E$1=Database!$C$1,Database!$C269,IF(Summary!$E$1=Database!$D$1,Database!$D269,IF(Summary!$E$1=Database!$E$1,Database!$E269,IF(Summary!$E$1=Database!$F$1,Database!$F269))))))</f>
        <v>Organization does not have an established procedure for the disposition and management of non-conforming material or procedures exist but are not followed or product dispositioned for scrap is not conspicuously and permanently marked.</v>
      </c>
      <c r="G23" s="70"/>
      <c r="H23" s="7"/>
      <c r="I23" s="7"/>
    </row>
    <row r="24" spans="1:9" ht="96" x14ac:dyDescent="0.2">
      <c r="A24" s="49"/>
      <c r="B24" s="6" t="s">
        <v>62</v>
      </c>
      <c r="C24" s="6" t="str">
        <f>IF(Summary!$E$1=Database!$A$1,Database!$A189,IF(Summary!$E$1=Database!$B$1,Database!$B189,IF(Summary!$E$1=Database!$C$1,Database!$C189,IF(Summary!$E$1=Database!$D$1,Database!$D189,IF(Summary!$E$1=Database!$E$1,Database!$E189,IF(Summary!$E$1=Database!$F$1,Database!$F189))))))</f>
        <v xml:space="preserve">Internal Audit </v>
      </c>
      <c r="D24" s="9" t="str">
        <f>IF(Summary!$E$1=Database!$A$1,Database!$A216,IF(Summary!$E$1=Database!$B$1,Database!$B216,IF(Summary!$E$1=Database!$C$1,Database!$C216,IF(Summary!$E$1=Database!$D$1,Database!$D216,IF(Summary!$E$1=Database!$E$1,Database!$E216,IF(Summary!$E$1=Database!$F$1,Database!$F216))))))</f>
        <v>The organization conducts internal audits at planned intervals and is effectively implemented and maintained.  The internal audit process:     a) selects auditors objectively and assigns them to audit work other than their own.    b) findings are addressed with formal corrective action and closed in a timely fashion.</v>
      </c>
      <c r="E24" s="9" t="str">
        <f>IF(Summary!$E$1=Database!$A$1,Database!$A243,IF(Summary!$E$1=Database!$B$1,Database!$B243,IF(Summary!$E$1=Database!$C$1,Database!$C243,IF(Summary!$E$1=Database!$D$1,Database!$D243,IF(Summary!$E$1=Database!$E$1,Database!$E243,IF(Summary!$E$1=Database!$F$1,Database!$F243))))))</f>
        <v>The organization conducts audits on planned intervals, but they are always performed by an external audit team and not by an internal audit team, or not all findings are addressed with a formal corrective action or they are addressed with a formal corrective action but not closed.</v>
      </c>
      <c r="F24" s="9" t="str">
        <f>IF(Summary!$E$1=Database!$A$1,Database!$A270,IF(Summary!$E$1=Database!$B$1,Database!$B270,IF(Summary!$E$1=Database!$C$1,Database!$C270,IF(Summary!$E$1=Database!$D$1,Database!$D270,IF(Summary!$E$1=Database!$E$1,Database!$E270,IF(Summary!$E$1=Database!$F$1,Database!$F270))))))</f>
        <v>No audits are conducted except those required for certification.</v>
      </c>
      <c r="G24" s="70"/>
      <c r="H24" s="7"/>
      <c r="I24" s="7"/>
    </row>
    <row r="25" spans="1:9" ht="228" x14ac:dyDescent="0.2">
      <c r="A25" s="49"/>
      <c r="B25" s="6" t="s">
        <v>63</v>
      </c>
      <c r="C25" s="6" t="str">
        <f>IF(Summary!$E$1=Database!$A$1,Database!$A190,IF(Summary!$E$1=Database!$B$1,Database!$B190,IF(Summary!$E$1=Database!$C$1,Database!$C190,IF(Summary!$E$1=Database!$D$1,Database!$D190,IF(Summary!$E$1=Database!$E$1,Database!$E190,IF(Summary!$E$1=Database!$F$1,Database!$F190))))))</f>
        <v>Corrective &amp; Preventive Action</v>
      </c>
      <c r="D25" s="9" t="str">
        <f>IF(Summary!$E$1=Database!$A$1,Database!$A217,IF(Summary!$E$1=Database!$B$1,Database!$B217,IF(Summary!$E$1=Database!$C$1,Database!$C217,IF(Summary!$E$1=Database!$D$1,Database!$D217,IF(Summary!$E$1=Database!$E$1,Database!$E217,IF(Summary!$E$1=Database!$F$1,Database!$F217))))))</f>
        <v>The organization takes action to eliminate the cause of nonconformities in order to prevent recurrence. Corrective actions are appropriate to the effects of the nonconformities encountered. A documented procedure has been established to define requirements for:    a) reviewing nonconformities (including customer complaints)    b) determining the causes of nonconformities       c) evaluating the need for action to ensure that nonconformities do not recur    d) determining and implementing action needed     e) records of the results of action taken    f) reviewing corrective action taken    g) flow down of the corrective action requirement to a sub-tier supplier, when it is determined that the sub-tier supplier is responsible for the root cause   h) specific actions where timely and/or effective corrective actions are not achieved</v>
      </c>
      <c r="E25" s="9" t="str">
        <f>IF(Summary!$E$1=Database!$A$1,Database!$A244,IF(Summary!$E$1=Database!$B$1,Database!$B244,IF(Summary!$E$1=Database!$C$1,Database!$C244,IF(Summary!$E$1=Database!$D$1,Database!$D244,IF(Summary!$E$1=Database!$E$1,Database!$E244,IF(Summary!$E$1=Database!$F$1,Database!$F244))))))</f>
        <v>The organization takes action to elmiinate the cause of non-conformities and a documented procedure has been established to define the requirements for most, but not all of the following:    a) reviewing nonconformities (including customer complaints)    b) determining the causes of nonconformities   c) evaluating the need for action to ensure that nonconformities do not recur    d) determining and implementing action needed     e) records of the results of action taken                     f) reviewing corrective action taken   g) flow down of the corrective action requirement to a sub-tier supplier, when it is determined that the sub-tier supplier is responsible for the root cause   h) specific actions where timely and/or effective corrective actions are not achieved</v>
      </c>
      <c r="F25" s="9" t="str">
        <f>IF(Summary!$E$1=Database!$A$1,Database!$A271,IF(Summary!$E$1=Database!$B$1,Database!$B271,IF(Summary!$E$1=Database!$C$1,Database!$C271,IF(Summary!$E$1=Database!$D$1,Database!$D271,IF(Summary!$E$1=Database!$E$1,Database!$E271,IF(Summary!$E$1=Database!$F$1,Database!$F271))))))</f>
        <v>The organization does not take action to address/eliminate non-conformities, or a documented procedure does not exist to define the requirements or manage non-conformities.</v>
      </c>
      <c r="G25" s="70"/>
      <c r="H25" s="7"/>
      <c r="I25" s="7"/>
    </row>
    <row r="26" spans="1:9" ht="84" x14ac:dyDescent="0.2">
      <c r="A26" s="49"/>
      <c r="B26" s="6" t="s">
        <v>64</v>
      </c>
      <c r="C26" s="6" t="str">
        <f>IF(Summary!$E$1=Database!$A$1,Database!$A191,IF(Summary!$E$1=Database!$B$1,Database!$B191,IF(Summary!$E$1=Database!$C$1,Database!$C191,IF(Summary!$E$1=Database!$D$1,Database!$D191,IF(Summary!$E$1=Database!$E$1,Database!$E191,IF(Summary!$E$1=Database!$F$1,Database!$F191))))))</f>
        <v>Customer Satisfaction</v>
      </c>
      <c r="D26" s="9" t="str">
        <f>IF(Summary!$E$1=Database!$A$1,Database!$A218,IF(Summary!$E$1=Database!$B$1,Database!$B218,IF(Summary!$E$1=Database!$C$1,Database!$C218,IF(Summary!$E$1=Database!$D$1,Database!$D218,IF(Summary!$E$1=Database!$E$1,Database!$E218,IF(Summary!$E$1=Database!$F$1,Database!$F218))))))</f>
        <v xml:space="preserve">As one of the measurements of the performance of the QMS, the organization monitors information relating to customer perception as to whether the organization has met customer requirements. The methods for obtaining and using this information have been determined and are demonstrable. </v>
      </c>
      <c r="E26" s="51"/>
      <c r="F26" s="9" t="str">
        <f>IF(Summary!$E$1=Database!$A$1,Database!$A272,IF(Summary!$E$1=Database!$B$1,Database!$B272,IF(Summary!$E$1=Database!$C$1,Database!$C272,IF(Summary!$E$1=Database!$D$1,Database!$D272,IF(Summary!$E$1=Database!$E$1,Database!$E272,IF(Summary!$E$1=Database!$F$1,Database!$F272))))))</f>
        <v>The organization does not monitor information relating to the customer perception as to whether or not they have met the customer requirements.</v>
      </c>
      <c r="G26" s="70"/>
      <c r="H26" s="7"/>
      <c r="I26" s="7"/>
    </row>
    <row r="27" spans="1:9" s="50" customFormat="1" ht="54.75" x14ac:dyDescent="0.2">
      <c r="A27" s="63"/>
      <c r="B27" s="6" t="s">
        <v>65</v>
      </c>
      <c r="C27" s="6" t="str">
        <f>IF(Summary!$E$1=Database!$A$1,Database!$A192,IF(Summary!$E$1=Database!$B$1,Database!$B192,IF(Summary!$E$1=Database!$C$1,Database!$C192,IF(Summary!$E$1=Database!$D$1,Database!$D192,IF(Summary!$E$1=Database!$E$1,Database!$E192,IF(Summary!$E$1=Database!$F$1,Database!$F192))))))</f>
        <v xml:space="preserve">Delivery Performance
</v>
      </c>
      <c r="D27" s="9" t="str">
        <f>IF(Summary!$E$1=Database!$A$1,Database!$A219,IF(Summary!$E$1=Database!$B$1,Database!$B219,IF(Summary!$E$1=Database!$C$1,Database!$C219,IF(Summary!$E$1=Database!$D$1,Database!$D219,IF(Summary!$E$1=Database!$E$1,Database!$E219,IF(Summary!$E$1=Database!$F$1,Database!$F219))))))</f>
        <v>100% - 98% on time delivery over last 12 months</v>
      </c>
      <c r="E27" s="9" t="str">
        <f>IF(Summary!$E$1=Database!$A$1,Database!$A246,IF(Summary!$E$1=Database!$B$1,Database!$B246,IF(Summary!$E$1=Database!$C$1,Database!$C246,IF(Summary!$E$1=Database!$D$1,Database!$D246,IF(Summary!$E$1=Database!$E$1,Database!$E246,IF(Summary!$E$1=Database!$F$1,Database!$F246))))))</f>
        <v xml:space="preserve">98% - 95% on time delivery over last 12 months
</v>
      </c>
      <c r="F27" s="53" t="str">
        <f>IF(Summary!$E$1=Database!$A$1,Database!$A273,IF(Summary!$E$1=Database!$B$1,Database!$B273,IF(Summary!$E$1=Database!$C$1,Database!$C273,IF(Summary!$E$1=Database!$D$1,Database!$D273,IF(Summary!$E$1=Database!$E$1,Database!$E273,IF(Summary!$E$1=Database!$F$1,Database!$F273))))))</f>
        <v>&lt; 95% on time delivery over last 12 months
Score at 0 if Unknown</v>
      </c>
      <c r="G27" s="70"/>
      <c r="H27" s="7"/>
      <c r="I27" s="7"/>
    </row>
    <row r="28" spans="1:9" ht="149.25" customHeight="1" x14ac:dyDescent="0.2">
      <c r="A28" s="63"/>
      <c r="B28" s="6" t="s">
        <v>66</v>
      </c>
      <c r="C28" s="6" t="str">
        <f>IF(Summary!$E$1=Database!$A$1,Database!$A193,IF(Summary!$E$1=Database!$B$1,Database!$B193,IF(Summary!$E$1=Database!$C$1,Database!$C193,IF(Summary!$E$1=Database!$D$1,Database!$D193,IF(Summary!$E$1=Database!$E$1,Database!$E193,IF(Summary!$E$1=Database!$F$1,Database!$F193))))))</f>
        <v>Purchasing Information</v>
      </c>
      <c r="D28" s="9" t="str">
        <f>IF(Summary!$E$1=Database!$A$1,Database!$A220,IF(Summary!$E$1=Database!$B$1,Database!$B220,IF(Summary!$E$1=Database!$C$1,Database!$C220,IF(Summary!$E$1=Database!$D$1,Database!$D220,IF(Summary!$E$1=Database!$E$1,Database!$E220,IF(Summary!$E$1=Database!$F$1,Database!$F220))))))</f>
        <v xml:space="preserve">1. Purchasing documents contain data clearly describing the product ordered including, where applicable:   The type, class, grade or other precise identification, and test examination, inspection and flowdown of customer requirements and any related instructions and requirements. Unless otherwise specified on the customer purchase order, the Seller shall require product conforming to the latest industry revision or the latest revision of the on file print or specification.                                        </v>
      </c>
      <c r="E28" s="9" t="str">
        <f>IF(Summary!$E$1=Database!$A$1,Database!$A248,IF(Summary!$E$1=Database!$B$1,Database!$B248,IF(Summary!$E$1=Database!$C$1,Database!$C248,IF(Summary!$E$1=Database!$D$1,Database!$D248,IF(Summary!$E$1=Database!$E$1,Database!$E248,IF(Summary!$E$1=Database!$F$1,Database!$F248))))))</f>
        <v>Purchasing documents contain most, but not all of the product ordering details such as type, class, grade or other precise identification, or test examination, inspection and/or flowdown of customer requirements.</v>
      </c>
      <c r="F28" s="9" t="str">
        <f>IF(Summary!$E$1=Database!$A$1,Database!$A274,IF(Summary!$E$1=Database!$B$1,Database!$B274,IF(Summary!$E$1=Database!$C$1,Database!$C274,IF(Summary!$E$1=Database!$D$1,Database!$D274,IF(Summary!$E$1=Database!$E$1,Database!$E274,IF(Summary!$E$1=Database!$F$1,Database!$F274))))))</f>
        <v>Purchasing documents do not exist or they do not contain data clearly defining the product ordered.</v>
      </c>
      <c r="G28" s="70"/>
      <c r="H28" s="7"/>
      <c r="I28" s="7"/>
    </row>
    <row r="29" spans="1:9" ht="156" x14ac:dyDescent="0.2">
      <c r="A29" s="63"/>
      <c r="B29" s="6" t="s">
        <v>67</v>
      </c>
      <c r="C29" s="6" t="str">
        <f>IF(Summary!$E$1=Database!$A$1,Database!$A194,IF(Summary!$E$1=Database!$B$1,Database!$B194,IF(Summary!$E$1=Database!$C$1,Database!$C194,IF(Summary!$E$1=Database!$D$1,Database!#REF!,IF(Summary!$E$1=Database!$E$1,Database!$D194,IF(Summary!$E$1=Database!$F$1,Database!$E194))))))</f>
        <v>Disaster Recovery Plan</v>
      </c>
      <c r="D29" s="9" t="str">
        <f>IF(Summary!$E$1=Database!$A$1,Database!$A221,IF(Summary!$E$1=Database!$B$1,Database!$B221,IF(Summary!$E$1=Database!$C$1,Database!$C221,IF(Summary!$E$1=Database!$D$1,Database!$D221,IF(Summary!$E$1=Database!$E$1,Database!$E221,IF(Summary!$E$1=Database!$F$1,Database!$F221))))))</f>
        <v>Supplier has business continuity / disaster recovery plans consisting of the following elements: 
1. Analysis of potential threats
2. Assigned areas of responsibility and recovery teams
3. Up to date emergency contact information
4. Offsite backup of important data
5. Backup power and essential equipment/services
6. Alternative communications strategy
7. Alternative site of operations
8. Recovery phase</v>
      </c>
      <c r="E29" s="9" t="str">
        <f>IF(Summary!$E$1=Database!$A$1,Database!$A249,IF(Summary!$E$1=Database!$B$1,Database!$B249,IF(Summary!$E$1=Database!$C$1,Database!$C249,IF(Summary!$E$1=Database!$D$1,Database!$D249,IF(Summary!$E$1=Database!$E$1,Database!$E249,IF(Summary!$E$1=Database!$F$1,Database!$F249))))))</f>
        <v xml:space="preserve">Supplier has business continuity / disaster recovery plans consisting of some, but not all of the elements listed </v>
      </c>
      <c r="F29" s="9" t="str">
        <f>IF(Summary!$E$1=Database!$A$1,Database!$A275,IF(Summary!$E$1=Database!$B$1,Database!$B275,IF(Summary!$E$1=Database!$C$1,Database!$C275,IF(Summary!$E$1=Database!$D$1,Database!$D275,IF(Summary!$E$1=Database!$E$1,Database!$E275,IF(Summary!$E$1=Database!$F$1,Database!$F275))))))</f>
        <v xml:space="preserve">No evidence of Supplier continuity / disaster recovery plans </v>
      </c>
      <c r="G29" s="70"/>
      <c r="H29" s="7"/>
      <c r="I29" s="7"/>
    </row>
    <row r="30" spans="1:9" ht="120" x14ac:dyDescent="0.2">
      <c r="A30" s="63"/>
      <c r="B30" s="6" t="s">
        <v>68</v>
      </c>
      <c r="C30" s="6" t="str">
        <f>IF(Summary!$E$1=Database!$A$1,Database!$A195,IF(Summary!$E$1=Database!$B$1,Database!$B195,IF(Summary!$E$1=Database!$C$1,Database!$C195,IF(Summary!$E$1=Database!$D$1,Database!$D195,IF(Summary!$E$1=Database!$E$1,Database!$E195,IF(Summary!$E$1=Database!$F$1,Database!$F195))))))</f>
        <v>Identification &amp; Traceability</v>
      </c>
      <c r="D30" s="9" t="str">
        <f>IF(Summary!$E$1=Database!$A$1,Database!$A222,IF(Summary!$E$1=Database!$B$1,Database!$B222,IF(Summary!$E$1=Database!$C$1,Database!$C222,IF(Summary!$E$1=Database!$D$1,Database!$D222,IF(Summary!$E$1=Database!$E$1,Database!$E222,IF(Summary!$E$1=Database!$F$1,Database!$F222))))))</f>
        <v xml:space="preserve">Where traceability is a requirement, the organization controlled and recorded the unique identification of the product. The unique identification allows for all the products manufactured from the same batch of raw material or from the same manufacturing batch to be traced; For an assembly, the unique identification allows the identity of its components and those of the next higher assembly to be traced; </v>
      </c>
      <c r="E30" s="51"/>
      <c r="F30" s="9" t="str">
        <f>IF(Summary!$E$1=Database!$A$1,Database!$A276,IF(Summary!$E$1=Database!$B$1,Database!$B276,IF(Summary!$E$1=Database!$C$1,Database!$C276,IF(Summary!$E$1=Database!$D$1,Database!$D276,IF(Summary!$E$1=Database!$E$1,Database!$E276,IF(Summary!$E$1=Database!$F$1,Database!$F276))))))</f>
        <v>Traceability is not well managed using the supplier's current processes and procedures.</v>
      </c>
      <c r="G30" s="70"/>
      <c r="H30" s="7"/>
      <c r="I30" s="7"/>
    </row>
    <row r="31" spans="1:9" ht="66.75" customHeight="1" x14ac:dyDescent="0.2">
      <c r="B31" s="6" t="s">
        <v>1947</v>
      </c>
      <c r="C31" s="6" t="str">
        <f>IF(Summary!$E$1=Database!$A$1,Database!$A196,IF(Summary!$E$1=Database!$B$1,Database!$B196,IF(Summary!$E$1=Database!$C$1,Database!$C196,IF(Summary!$E$1=Database!$D$1,Database!$D196,IF(Summary!$E$1=Database!$E$1,Database!$E196,IF(Summary!$E$1=Database!$F$1,Database!$F196))))))</f>
        <v>APQP4Wind</v>
      </c>
      <c r="D31" s="9" t="str">
        <f>IF(Summary!$E$1=Database!$A$1,Database!$A223,IF(Summary!$E$1=Database!$B$1,Database!$B223,IF(Summary!$E$1=Database!$C$1,Database!$C223,IF(Summary!$E$1=Database!$D$1,Database!$D223,IF(Summary!$E$1=Database!$E$1,Database!$E223,IF(Summary!$E$1=Database!$F$1,Database!$F223))))))</f>
        <v>For Wind Suppliers Only: Supplier has completed APQP4Wind training directly through a registrar</v>
      </c>
      <c r="E31" s="9" t="str">
        <f>IF(Summary!$E$1=Database!$A$1,Database!$A250,IF(Summary!$E$1=Database!$B$1,Database!$B250,IF(Summary!$E$1=Database!$C$1,Database!$C250,IF(Summary!$E$1=Database!$D$1,Database!$D250,IF(Summary!$E$1=Database!$E$1,Database!$E250,IF(Summary!$E$1=Database!$F$1,Database!$F250))))))</f>
        <v xml:space="preserve">For Wind Suppliers Only: Supplier has completed APQP4Wind training through GEXPRO SERVICES </v>
      </c>
      <c r="F31" s="9" t="str">
        <f>IF(Summary!$E$1=Database!$A$1,Database!$A277,IF(Summary!$E$1=Database!$B$1,Database!$B277,IF(Summary!$E$1=Database!$C$1,Database!$C277,IF(Summary!$E$1=Database!$D$1,Database!$D277,IF(Summary!$E$1=Database!$E$1,Database!$E277,IF(Summary!$E$1=Database!$F$1,Database!$F277))))))</f>
        <v>For Wind Suppliers Only: Supplier has not completed APQP4Wind training.</v>
      </c>
      <c r="G31" s="70"/>
      <c r="H31" s="7"/>
      <c r="I31" s="7"/>
    </row>
  </sheetData>
  <sheetProtection algorithmName="SHA-512" hashValue="99FJJSCUZ42ErJmL7mdzDCE+nBaMUNnfNZqHQsP468eA8ig9B+GVgR4xvpXyt83KPEAe9Lsjd62Q58FNkGTHAg==" saltValue="q9qF4+xQzOs4kTAPdMPLWg==" spinCount="100000" sheet="1" objects="1" scenarios="1"/>
  <mergeCells count="1">
    <mergeCell ref="D4:G4"/>
  </mergeCells>
  <dataValidations count="4">
    <dataValidation type="list" allowBlank="1" showInputMessage="1" showErrorMessage="1" sqref="H15:I19 H23:I25 H27:I29 H11:I11 H31:I31" xr:uid="{00000000-0002-0000-0200-000000000000}">
      <formula1>"5,3,0,N/A"</formula1>
    </dataValidation>
    <dataValidation type="list" allowBlank="1" showInputMessage="1" showErrorMessage="1" sqref="H6:I6" xr:uid="{00000000-0002-0000-0200-000001000000}">
      <formula1>"5,3,0"</formula1>
    </dataValidation>
    <dataValidation type="list" allowBlank="1" showInputMessage="1" showErrorMessage="1" sqref="H7:I7" xr:uid="{00000000-0002-0000-0200-000002000000}">
      <formula1>"5,0"</formula1>
    </dataValidation>
    <dataValidation type="list" allowBlank="1" showInputMessage="1" showErrorMessage="1" sqref="H12:I14 H20:I22 H26:I26 H8:I10 H30:I30" xr:uid="{00000000-0002-0000-0200-000003000000}">
      <formula1>"5,0,N/A"</formula1>
    </dataValidation>
  </dataValidations>
  <pageMargins left="0.7" right="0.13" top="0.9" bottom="0.9" header="0.3" footer="0.3"/>
  <pageSetup scale="23" orientation="portrait" r:id="rId1"/>
  <headerFooter alignWithMargins="0">
    <oddFooter>&amp;RQF61_Rev 3
Release Date: 10/11/2021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34"/>
  <sheetViews>
    <sheetView showGridLines="0" topLeftCell="A34" zoomScaleNormal="100" workbookViewId="0">
      <selection activeCell="K6" sqref="K6"/>
    </sheetView>
  </sheetViews>
  <sheetFormatPr defaultColWidth="9.140625" defaultRowHeight="12.75" x14ac:dyDescent="0.2"/>
  <cols>
    <col min="1" max="1" width="1.7109375" style="63" customWidth="1"/>
    <col min="2" max="2" width="3.7109375" style="80" customWidth="1"/>
    <col min="3" max="3" width="9.7109375" style="80" customWidth="1"/>
    <col min="4" max="7" width="38.7109375" style="63" customWidth="1"/>
    <col min="8" max="9" width="8.7109375" style="35" customWidth="1"/>
    <col min="10" max="12" width="9.140625" style="78"/>
    <col min="13" max="16384" width="9.140625" style="63"/>
  </cols>
  <sheetData>
    <row r="1" spans="1:14" x14ac:dyDescent="0.2">
      <c r="B1" s="64"/>
      <c r="C1" s="64"/>
    </row>
    <row r="2" spans="1:14" ht="18" x14ac:dyDescent="0.2">
      <c r="B2" s="1"/>
      <c r="C2" s="1"/>
      <c r="D2" s="1"/>
      <c r="E2" s="1" t="str">
        <f>IF(Summary!$E$1=Database!$A$1,Database!$A297,IF(Summary!$E$1=Database!$B$1,Database!$B297,IF(Summary!$E$1=Database!$C$1,Database!$C297,IF(Summary!$E$1=Database!$D$1,Database!$D297,IF(Summary!$E$1=Database!$E$1,Database!$E297,IF(Summary!$E$1=Database!$F$1,Database!$F297))))))</f>
        <v>Supplier Name</v>
      </c>
      <c r="F2" s="1" t="str">
        <f>IF(Summary!C8=0," ",Summary!C8)</f>
        <v xml:space="preserve"> </v>
      </c>
      <c r="G2" s="1"/>
    </row>
    <row r="3" spans="1:14" s="65" customFormat="1" x14ac:dyDescent="0.2">
      <c r="B3" s="66"/>
      <c r="C3" s="66"/>
      <c r="H3" s="39">
        <f>H4*0.3</f>
        <v>0</v>
      </c>
      <c r="I3" s="39">
        <f>I4*0.3</f>
        <v>0</v>
      </c>
    </row>
    <row r="4" spans="1:14" s="65" customFormat="1" ht="26.25" x14ac:dyDescent="0.2">
      <c r="B4" s="2"/>
      <c r="C4" s="3"/>
      <c r="D4" s="145" t="str">
        <f>IF(Summary!$E$1=Database!$A$1,Database!$A298,IF(Summary!$E$1=Database!$B$1,Database!$B298,IF(Summary!$E$1=Database!$C$1,Database!$C298,IF(Summary!$E$1=Database!$D$1,Database!$D298,IF(Summary!$E$1=Database!$E$1,Database!$E298,IF(Summary!$E$1=Database!$F$1,Database!$F298))))))</f>
        <v>Social Accountability</v>
      </c>
      <c r="E4" s="146" t="str">
        <f>IF(Summary!$E$1=Database!$A$1,Database!$A299,IF(Summary!$E$1=Database!$B$1,Database!$B299,IF(Summary!$E$1=Database!$C$1,Database!$C299,IF(Summary!$E$1=Database!$D$1,Database!$D299,IF(Summary!$E$1=Database!$E$1,Database!$E299,IF(Summary!$E$1=Database!$F$1,Database!$F299))))))</f>
        <v>SCORING  GUIDELINES</v>
      </c>
      <c r="F4" s="146" t="str">
        <f>IF(Summary!$E$1=Database!$A$1,Database!$A299,IF(Summary!$E$1=Database!$B$1,Database!$B299,IF(Summary!$E$1=Database!$C$1,Database!$C299,IF(Summary!$E$1=Database!$D$1,Database!$D299,IF(Summary!$E$1=Database!$E$1,Database!$E299,IF(Summary!$E$1=Database!$F$1,Database!$F299))))))</f>
        <v>SCORING  GUIDELINES</v>
      </c>
      <c r="G4" s="147" t="str">
        <f>IF(Summary!$E$1=Database!$A$1,Database!$A299,IF(Summary!$E$1=Database!$B$1,Database!$B299,IF(Summary!$E$1=Database!$C$1,Database!$C299,IF(Summary!$E$1=Database!$D$1,Database!$D299,IF(Summary!$E$1=Database!$E$1,Database!$E299,IF(Summary!$E$1=Database!$F$1,Database!$F299))))))</f>
        <v>SCORING  GUIDELINES</v>
      </c>
      <c r="H4" s="40">
        <f>IF(OR(H6="",H7="",H8="",H9="",H10=""),0,SUM(H6:H34)/COUNT(H6:H34)/5)</f>
        <v>0</v>
      </c>
      <c r="I4" s="40">
        <f>IF(OR(I6="",I11="",I12="",I7="",I8="",I9="",I10="",I13="",I14="",I15="",I16="",I17="",I18="",I19="",I20="",I21="",I22="",I23="",I24="",I25="",I26="",I33="",I34="",I27="",I28="",I29="",I30="",I31="",I32=""),0,SUM(I6:I34)/COUNT(I6:I34)/5)</f>
        <v>0</v>
      </c>
      <c r="J4" s="41"/>
    </row>
    <row r="5" spans="1:14" s="43" customFormat="1" ht="93" customHeight="1" x14ac:dyDescent="0.2">
      <c r="A5" s="64"/>
      <c r="B5" s="8"/>
      <c r="C5" s="8" t="str">
        <f>IF(Summary!$E$1=Database!$A$1,Database!$A299,IF(Summary!$E$1=Database!$B$1,Database!$B299,IF(Summary!$E$1=Database!$C$1,Database!$C299,IF(Summary!$E$1=Database!$D$1,Database!$D299,IF(Summary!$E$1=Database!$E$1,Database!$E299,IF(Summary!$E$1=Database!$F$1,Database!$F299))))))</f>
        <v>SCORING  GUIDELINES</v>
      </c>
      <c r="D5" s="4" t="str">
        <f>IF(Summary!$E$1=Database!$A$1,Database!$A329,IF(Summary!$E$1=Database!$B$1,Database!$B329,IF(Summary!$E$1=Database!$C$1,Database!$C329,IF(Summary!$E$1=Database!$D$1,Database!$D329,IF(Summary!$E$1=Database!$E$1,Database!$E329,IF(Summary!$E$1=Database!$F$1,Database!$F329))))))</f>
        <v>5 Points 
All documented processes in place with virtually no risk of process failure</v>
      </c>
      <c r="E5" s="4" t="str">
        <f>IF(Summary!$E$1=Database!$A$1,Database!$A359,IF(Summary!$E$1=Database!$B$1,Database!$B359,IF(Summary!$E$1=Database!$C$1,Database!$C359,IF(Summary!$E$1=Database!$D$1,Database!$D359,IF(Summary!$E$1=Database!$E$1,Database!$E359,IF(Summary!$E$1=Database!$F$1,Database!$F359))))))</f>
        <v>3 Points 
Most documented processes in place with only occasional risk of process failure</v>
      </c>
      <c r="F5" s="4" t="str">
        <f>IF(Summary!$E$1=Database!$A$1,Database!$A388,IF(Summary!$E$1=Database!$B$1,Database!$B388,IF(Summary!$E$1=Database!$C$1,Database!$C388,IF(Summary!$E$1=Database!$D$1,Database!$D388,IF(Summary!$E$1=Database!$E$1,Database!$E388,IF(Summary!$E$1=Database!$F$1,Database!$F388))))))</f>
        <v>0 Points 
Minimal or no documented processes in place.</v>
      </c>
      <c r="G5" s="5" t="str">
        <f>IF(Summary!$E$1=Database!$A$1,Database!$A418,IF(Summary!$E$1=Database!$B$1,Database!$B418,IF(Summary!$E$1=Database!$C$1,Database!$C418,IF(Summary!$E$1=Database!$D$1,Database!$D418,IF(Summary!$E$1=Database!$E$1,Database!$E418,IF(Summary!$E$1=Database!$F$1,Database!$F418))))))</f>
        <v>Notes</v>
      </c>
      <c r="H5" s="8" t="str">
        <f>IF(Summary!$E$1=Database!$A$1,Database!$A447,IF(Summary!$E$1=Database!$B$1,Database!$B447,IF(Summary!$E$1=Database!$C$1,Database!$C447,IF(Summary!$E$1=Database!$D$1,Database!$D447,IF(Summary!$E$1=Database!$E$1,Database!$E447,IF(Summary!$E$1=Database!$F$1,Database!$F447))))))</f>
        <v xml:space="preserve">SUPPLIER SELF SCORE
</v>
      </c>
      <c r="I5" s="8" t="str">
        <f>IF(Summary!$E$1=Database!$A$1,Database!$A448,IF(Summary!$E$1=Database!$B$1,Database!$B448,IF(Summary!$E$1=Database!$C$1,Database!$C448,IF(Summary!$E$1=Database!$D$1,Database!$D448,IF(Summary!$E$1=Database!$E$1,Database!$E448,IF(Summary!$E$1=Database!$F$1,Database!$F448))))))</f>
        <v xml:space="preserve">GEXPRO SERVICES SCORE
</v>
      </c>
      <c r="J5" s="42"/>
    </row>
    <row r="6" spans="1:14" ht="87.75" customHeight="1" x14ac:dyDescent="0.2">
      <c r="B6" s="6" t="s">
        <v>1636</v>
      </c>
      <c r="C6" s="6" t="str">
        <f>IF(Summary!$E$1=Database!$A$1,Database!$A300,IF(Summary!$E$1=Database!$B$1,Database!$B300,IF(Summary!$E$1=Database!$C$1,Database!$C300,IF(Summary!$E$1=Database!$D$1,Database!$D300,IF(Summary!$E$1=Database!$E$1,Database!$E300,IF(Summary!$E$1=Database!$F$1,Database!$F300))))))</f>
        <v>Social Accountability Standard</v>
      </c>
      <c r="D6" s="67" t="str">
        <f>IF(Summary!$E$1=Database!$A$1,Database!$A330,IF(Summary!$E$1=Database!$B$1,Database!$B330,IF(Summary!$E$1=Database!$C$1,Database!$C330,IF(Summary!$E$1=Database!$D$1,Database!$D330,IF(Summary!$E$1=Database!$E$1,Database!$E330,IF(Summary!$E$1=Database!$F$1,Database!$F330))))))</f>
        <v>The supplier has a Social Accountability Standard  System registered by a third party to SA8000</v>
      </c>
      <c r="E6" s="67" t="str">
        <f>IF(Summary!$E$1=Database!$A$1,Database!$A360,IF(Summary!$E$1=Database!$B$1,Database!$B360,IF(Summary!$E$1=Database!$C$1,Database!$C360,IF(Summary!$E$1=Database!$D$1,Database!$D360,IF(Summary!$E$1=Database!$E$1,Database!$E360,IF(Summary!$E$1=Database!$F$1,Database!$F360))))))</f>
        <v>The supplier has a Social Accountability Standard System compliant with, but not registered to, SA8000</v>
      </c>
      <c r="F6" s="67" t="str">
        <f>IF(Summary!$E$1=Database!$A$1,Database!$A389,IF(Summary!$E$1=Database!$B$1,Database!$B389,IF(Summary!$E$1=Database!$C$1,Database!$C389,IF(Summary!$E$1=Database!$D$1,Database!$D389,IF(Summary!$E$1=Database!$E$1,Database!$E389,IF(Summary!$E$1=Database!$F$1,Database!$F389))))))</f>
        <v>There is no evidence of a Social Accountability Standard System
Score at 0 if Unknown</v>
      </c>
      <c r="G6" s="84" t="str">
        <f>IF(Summary!$E$1=Database!$A$1,Database!$A419,IF(Summary!$E$1=Database!$B$1,Database!$B419,IF(Summary!$E$1=Database!$C$1,Database!C419,IF(Summary!$E$1=Database!$D$1,Database!$D419,IF(Summary!$E$1=Database!$E$1,Database!$E419,IF(Summary!$E$1=Database!$F$1,Database!$F419))))))</f>
        <v>Note:  QUESTIONS A1-A5 ARE MANDATORY, A SCORE OF 0 WILL RESULT IF ANY ARE LEFT BLANK. If the Supplier is registered to SA8000, A6-A27 are optional for the Supplier, but must be verified by GEXPRO SERVICES during any site audit.  Please submit a copy of SA8000 certification.</v>
      </c>
      <c r="H6" s="87"/>
      <c r="I6" s="87"/>
      <c r="J6" s="79"/>
      <c r="K6" s="63"/>
      <c r="L6" s="63"/>
    </row>
    <row r="7" spans="1:14" ht="81.95" customHeight="1" x14ac:dyDescent="0.2">
      <c r="B7" s="6" t="s">
        <v>1637</v>
      </c>
      <c r="C7" s="6" t="str">
        <f>IF(Summary!$E$1=Database!$A$1,Database!$A303,IF(Summary!$E$1=Database!$B$1,Database!$B303,IF(Summary!$E$1=Database!$C$1,Database!$C303,IF(Summary!$E$1=Database!$D$1,Database!$D303,IF(Summary!$E$1=Database!$E$1,Database!$E303,IF(Summary!$E$1=Database!$F$1,Database!$F303))))))</f>
        <v>Child Labor</v>
      </c>
      <c r="D7" s="9" t="str">
        <f>IF(Summary!$E$1=Database!$A$1,Database!$A333,IF(Summary!$E$1=Database!$B$1,Database!$B333,IF(Summary!$E$1=Database!$C$1,Database!$C333,IF(Summary!$E$1=Database!$D$1,Database!$D333,IF(Summary!$E$1=Database!$E$1,Database!$E333,IF(Summary!$E$1=Database!$F$1,Database!$F333))))))</f>
        <v>No person engaged to work at the factory or worksite shall be under the age of 15, unless the minimum age for work or mandatory schooling is higher by local law, in which case the stipulated higher age applies in that locality.</v>
      </c>
      <c r="E7" s="51"/>
      <c r="F7" s="9" t="str">
        <f>IF(Summary!$E$1=Database!$A$1,Database!$A390,IF(Summary!$E$1=Database!$B$1,Database!$B390,IF(Summary!$E$1=Database!$C$1,Database!$C390,IF(Summary!$E$1=Database!$D$1,Database!$D390,IF(Summary!$E$1=Database!$E$1,Database!$E390,IF(Summary!$E$1=Database!$F$1,Database!$F390))))))</f>
        <v>Workers were found to be below the minimum working age.
Score at 0 if Unknown</v>
      </c>
      <c r="G7" s="57" t="str">
        <f>IF(Summary!$E$1=Database!$A$1,Database!$A420,IF(Summary!$E$1=Database!$B$1,Database!$B420,IF(Summary!$E$1=Database!$C$1,Database!$C420,IF(Summary!$E$1=Database!$D$1,Database!$D420,IF(Summary!$E$1=Database!$E$1,Database!$E420,IF(Summary!$E$1=Database!$F$1,Database!$F420))))))</f>
        <v>Note:  If Workers are found to be below the minimum working age, STOP the audit and contact the Sourcing Lead for this supplier.</v>
      </c>
      <c r="H7" s="87"/>
      <c r="I7" s="87"/>
      <c r="J7" s="79"/>
      <c r="K7" s="63"/>
      <c r="L7" s="63"/>
    </row>
    <row r="8" spans="1:14" s="65" customFormat="1" ht="70.5" customHeight="1" x14ac:dyDescent="0.2">
      <c r="B8" s="6" t="s">
        <v>1638</v>
      </c>
      <c r="C8" s="6" t="str">
        <f>IF(Summary!$E$1=Database!$A$1,Database!$A304,IF(Summary!$E$1=Database!$B$1,Database!$B304,IF(Summary!$E$1=Database!$C$1,Database!$C304,IF(Summary!$E$1=Database!$D$1,Database!$D304,IF(Summary!$E$1=Database!$E$1,Database!$E304,IF(Summary!$E$1=Database!$F$1,Database!$F304))))))</f>
        <v>Child Labor</v>
      </c>
      <c r="D8" s="9" t="str">
        <f>IF(Summary!$E$1=Database!$A$1,Database!$A334,IF(Summary!$E$1=Database!$B$1,Database!$B334,IF(Summary!$E$1=Database!$C$1,Database!$C334,IF(Summary!$E$1=Database!$D$1,Database!$D334,IF(Summary!$E$1=Database!$E$1,Database!$E334,IF(Summary!$E$1=Database!$F$1,Database!$F334))))))</f>
        <v>Any worker under 18 years of age shall: (a) not work at night (between 8pm and 6am); and (b) not be exposed to any situations in the workplace that are hazardous or unsafe to their physical and mental health.</v>
      </c>
      <c r="E8" s="51"/>
      <c r="F8" s="9" t="str">
        <f>IF(Summary!$E$1=Database!$A$1,Database!$A391,IF(Summary!$E$1=Database!$B$1,Database!$B391,IF(Summary!$E$1=Database!$C$1,Database!$C391,IF(Summary!$E$1=Database!$D$1,Database!$D391,IF(Summary!$E$1=Database!$E$1,Database!$E391,IF(Summary!$E$1=Database!$F$1,Database!$F391))))))</f>
        <v>Workers under the age of 18 were found to be working at night and/or were exposed to hazardous or unsafe situations</v>
      </c>
      <c r="G8" s="57" t="str">
        <f>IF(Summary!$E$1=Database!$A$1,Database!$A421,IF(Summary!$E$1=Database!$B$1,Database!$B421,IF(Summary!$E$1=Database!$C$1,Database!$C421,IF(Summary!$E$1=Database!$D$1,Database!$D421,IF(Summary!$E$1=Database!$E$1,Database!$E421,IF(Summary!$E$1=Database!$F$1,Database!$F421))))))</f>
        <v>Note:  If Workers are under the age of 18 and were found to be working at night and/or were exposed to hazardous or unsafe situations, STOP the audit and contact the Sourcing Lead for this supplier</v>
      </c>
      <c r="H8" s="87"/>
      <c r="I8" s="87"/>
      <c r="J8" s="77"/>
      <c r="L8" s="63"/>
      <c r="M8" s="63"/>
      <c r="N8" s="63"/>
    </row>
    <row r="9" spans="1:14" s="45" customFormat="1" ht="170.25" customHeight="1" x14ac:dyDescent="0.2">
      <c r="B9" s="6" t="s">
        <v>1639</v>
      </c>
      <c r="C9" s="6" t="str">
        <f>IF(Summary!$E$1=Database!$A$1,Database!$A305,IF(Summary!$E$1=Database!$B$1,Database!$B305,IF(Summary!$E$1=Database!$C$1,Database!$C305,IF(Summary!$E$1=Database!$D$1,Database!$D305,IF(Summary!$E$1=Database!$E$1,Database!$E305,IF(Summary!$E$1=Database!$F$1,Database!$F305))))))</f>
        <v xml:space="preserve">Voluntary Workforce  </v>
      </c>
      <c r="D9" s="9" t="str">
        <f>IF(Summary!$E$1=Database!$A$1,Database!$A335,IF(Summary!$E$1=Database!$B$1,Database!$B335,IF(Summary!$E$1=Database!$C$1,Database!$C335,IF(Summary!$E$1=Database!$D$1,Database!$D335,IF(Summary!$E$1=Database!$E$1,Database!$E335,IF(Summary!$E$1=Database!$F$1,Database!$F335))))))</f>
        <v xml:space="preserve">The employees appear to be present voluntarily (e.g. not an unusual number of security guards present in and around the facility).  The employees can freely exit the facility when they are not working? (e.g. doors are not locked or blocked to prevent employees leaving before the end of the shift).  No factory or worksite uses forced or compulsory labor (meaning any work or service that a person has not offered to do voluntarily and is made to do under the threat of punishment or retaliation or that is demanded as a means of repayment of debt).                                                                                                    </v>
      </c>
      <c r="E9" s="51"/>
      <c r="F9" s="9" t="str">
        <f>IF(Summary!$E$1=Database!$A$1,Database!$A392,IF(Summary!$E$1=Database!$B$1,Database!$B392,IF(Summary!$E$1=Database!$C$1,Database!$C392,IF(Summary!$E$1=Database!$D$1,Database!$D392,IF(Summary!$E$1=Database!$E$1,Database!$E392,IF(Summary!$E$1=Database!$F$1,Database!$F392))))))</f>
        <v xml:space="preserve">The employees are present involuntarily and/or cannot freely exit the facility when they are not working.                                       </v>
      </c>
      <c r="G9" s="57" t="str">
        <f>IF(Summary!$E$1=Database!$A$1,Database!$A422,IF(Summary!$E$1=Database!$B$1,Database!$B422,IF(Summary!$E$1=Database!$C$1,Database!$C422,IF(Summary!$E$1=Database!$D$1,Database!$D422,IF(Summary!$E$1=Database!$E$1,Database!$E422,IF(Summary!$E$1=Database!$F$1,Database!$F422))))))</f>
        <v>Note:  If Workers are found to be present involuntarity and/or cannot freely exit the facility when they are not working, STOP the audit and contact the Sourcing Lead for this supplier.</v>
      </c>
      <c r="H9" s="87"/>
      <c r="I9" s="87"/>
    </row>
    <row r="10" spans="1:14" s="45" customFormat="1" ht="89.25" customHeight="1" x14ac:dyDescent="0.2">
      <c r="B10" s="6" t="s">
        <v>1640</v>
      </c>
      <c r="C10" s="6" t="str">
        <f>IF(Summary!$E$1=Database!$A$1,Database!$A306,IF(Summary!$E$1=Database!$B$1,Database!$B306,IF(Summary!$E$1=Database!$C$1,Database!$C306,IF(Summary!$E$1=Database!$D$1,Database!$D306,IF(Summary!$E$1=Database!$E$1,Database!$E306,IF(Summary!$E$1=Database!$F$1,Database!$F306))))))</f>
        <v xml:space="preserve">Voluntary Workforce  </v>
      </c>
      <c r="D10" s="9" t="str">
        <f>IF(Summary!$E$1=Database!$A$1,Database!$A336,IF(Summary!$E$1=Database!$B$1,Database!$B336,IF(Summary!$E$1=Database!$C$1,Database!$C336,IF(Summary!$E$1=Database!$D$1,Database!$D336,IF(Summary!$E$1=Database!$E$1,Database!$E336,IF(Summary!$E$1=Database!$F$1,Database!$F336))))))</f>
        <v>Workers shall have the right to leave the workplace premises after completing their standard workday and shall be free to terminate their employment provided they give reasonable notice to you or the entity which has engaged them.</v>
      </c>
      <c r="E10" s="51"/>
      <c r="F10" s="9" t="str">
        <f>IF(Summary!$E$1=Database!$A$1,Database!$A393,IF(Summary!$E$1=Database!$B$1,Database!$B393,IF(Summary!$E$1=Database!$C$1,Database!$C393,IF(Summary!$E$1=Database!$D$1,Database!$D393,IF(Summary!$E$1=Database!$E$1,Database!$E393,IF(Summary!$E$1=Database!$F$1,Database!$F393))))))</f>
        <v>Workers are required to remain on premises and/or are not free to terminate employment with or without reasonable notice</v>
      </c>
      <c r="G10" s="57" t="str">
        <f>IF(Summary!$E$1=Database!$A$1,Database!$A423,IF(Summary!$E$1=Database!$B$1,Database!$B423,IF(Summary!$E$1=Database!$C$1,Database!$C423,IF(Summary!$E$1=Database!$D$1,Database!$D423,IF(Summary!$E$1=Database!$E$1,Database!$E423,IF(Summary!$E$1=Database!$F$1,Database!$F423))))))</f>
        <v>Note:  If Workers are found to be present involuntarity and/or cannot freely exit the facility when they are not working, STOP the audit and contact the Sourcing Lead for this supplier.</v>
      </c>
      <c r="H10" s="87"/>
      <c r="I10" s="87"/>
    </row>
    <row r="11" spans="1:14" s="45" customFormat="1" ht="48" x14ac:dyDescent="0.2">
      <c r="B11" s="6" t="s">
        <v>1641</v>
      </c>
      <c r="C11" s="74" t="str">
        <f>IF(Summary!$E$1=Database!$A$1,Database!$A301,IF(Summary!$E$1=Database!$B$1,Database!$B301,IF(Summary!$E$1=Database!$C$1,Database!$C301,IF(Summary!$E$1=Database!$D$1,Database!$D301,IF(Summary!$E$1=Database!$E$1,Database!$E301,IF(Summary!$E$1=Database!$F$1,Database!$F301))))))</f>
        <v>Safety Management</v>
      </c>
      <c r="D11" s="67" t="str">
        <f>IF(Summary!$E$1=Database!$A$1,Database!$A331,IF(Summary!$E$1=Database!$B$1,Database!$B331,IF(Summary!$E$1=Database!$C$1,Database!$C331,IF(Summary!$E$1=Database!$D$1,Database!$D331,IF(Summary!$E$1=Database!$E$1,Database!$E331,IF(Summary!$E$1=Database!$F$1,Database!$F331))))))</f>
        <v>A senior management representative has been appointed who is responsible for ensuring the working environment meets the requirements of SA8000.</v>
      </c>
      <c r="E11" s="9" t="str">
        <f>IF(Summary!$E$1=Database!$A$1,Database!$A365,IF(Summary!$E$1=Database!$B$1,Database!$B365,IF(Summary!$E$1=Database!$C$1,Database!$C365,IF(Summary!$E$1=Database!$D$1,Database!$D365,IF(Summary!$E$1=Database!$E$1,Database!$E365,IF(Summary!$E$1=Database!$F$1,Database!$F365))))))</f>
        <v>There is a resource idenntified, but has not been formally trained.</v>
      </c>
      <c r="F11" s="9" t="str">
        <f>IF(Summary!$E$1=Database!$A$1,Database!$A394,IF(Summary!$E$1=Database!$B$1,Database!$B394,IF(Summary!$E$1=Database!$C$1,Database!$C394,IF(Summary!$E$1=Database!$D$1,Database!$D394,IF(Summary!$E$1=Database!$E$1,Database!$E394,IF(Summary!$E$1=Database!$F$1,Database!$F394))))))</f>
        <v>There is no resource responsible for environmental health and safety
Score at 0 if Unknown</v>
      </c>
      <c r="G11" s="55"/>
      <c r="H11" s="7"/>
      <c r="I11" s="7"/>
    </row>
    <row r="12" spans="1:14" s="45" customFormat="1" ht="48" x14ac:dyDescent="0.2">
      <c r="B12" s="6" t="s">
        <v>1642</v>
      </c>
      <c r="C12" s="74" t="str">
        <f>IF(Summary!$E$1=Database!$A$1,Database!$A302,IF(Summary!$E$1=Database!$B$1,Database!$B302,IF(Summary!$E$1=Database!$C$1,Database!$C302,IF(Summary!$E$1=Database!$D$1,Database!$D302,IF(Summary!$E$1=Database!$E$1,Database!$E302,IF(Summary!$E$1=Database!$F$1,Database!$F302))))))</f>
        <v>PPE</v>
      </c>
      <c r="D12" s="67" t="str">
        <f>IF(Summary!$E$1=Database!$A$1,Database!$A332,IF(Summary!$E$1=Database!$B$1,Database!$B332,IF(Summary!$E$1=Database!$C$1,Database!$C332,IF(Summary!$E$1=Database!$D$1,Database!$D332,IF(Summary!$E$1=Database!$E$1,Database!$E332,IF(Summary!$E$1=Database!$F$1,Database!$F332))))))</f>
        <v>Where hazards remain in the workplace environment, workers shall be provided with appropriate personal protective equipment at the organisations own expense.</v>
      </c>
      <c r="E12" s="67" t="str">
        <f>IF(Summary!$E$1=Database!$A$1,Database!$A366,IF(Summary!$E$1=Database!$B$1,Database!$B366,IF(Summary!$E$1=Database!$C$1,Database!$C366,IF(Summary!$E$1=Database!$D$1,Database!$D366,IF(Summary!$E$1=Database!$E$1,Database!$E366,IF(Summary!$E$1=Database!$F$1,Database!$F366))))))</f>
        <v>Some factory workers are wearing PPE, but not all and there is an internal procedure that is not strictly enforced. (finding)</v>
      </c>
      <c r="F12" s="67" t="str">
        <f>IF(Summary!$E$1=Database!$A$1,Database!$A395,IF(Summary!$E$1=Database!$B$1,Database!$B395,IF(Summary!$E$1=Database!$C$1,Database!$C395,IF(Summary!$E$1=Database!$D$1,Database!$D395,IF(Summary!$E$1=Database!$E$1,Database!$E395,IF(Summary!$E$1=Database!$F$1,Database!$F395))))))</f>
        <v>None of the workers are wearing proper PPE and no evidence exists of signage or a written procedure.(finding)</v>
      </c>
      <c r="G12" s="81"/>
      <c r="H12" s="7"/>
      <c r="I12" s="7"/>
    </row>
    <row r="13" spans="1:14" s="45" customFormat="1" ht="48" x14ac:dyDescent="0.2">
      <c r="B13" s="6" t="s">
        <v>1643</v>
      </c>
      <c r="C13" s="6" t="str">
        <f>IF(Summary!$E$1=Database!$A$1,Database!$A307,IF(Summary!$E$1=Database!$B$1,Database!$B307,IF(Summary!$E$1=Database!$C$1,Database!$C307,IF(Summary!$E$1=Database!$D$1,Database!$D307,IF(Summary!$E$1=Database!$E$1,Database!$E307,IF(Summary!$E$1=Database!$F$1,Database!$F307))))))</f>
        <v>Remuneration</v>
      </c>
      <c r="D13" s="9" t="str">
        <f>IF(Summary!$E$1=Database!$A$1,Database!$A337,IF(Summary!$E$1=Database!$B$1,Database!$B337,IF(Summary!$E$1=Database!$C$1,Database!$C337,IF(Summary!$E$1=Database!$D$1,Database!$D337,IF(Summary!$E$1=Database!$E$1,Database!$E337,IF(Summary!$E$1=Database!$F$1,Database!$F337))))))</f>
        <v xml:space="preserve">Worker’s wages and benefits composition shall be detailed clearly and regularly communicated to workers in writing for each pay period. </v>
      </c>
      <c r="E13" s="51"/>
      <c r="F13" s="9" t="str">
        <f>IF(Summary!$E$1=Database!$A$1,Database!$A396,IF(Summary!$E$1=Database!$B$1,Database!$B396,IF(Summary!$E$1=Database!$C$1,Database!$C396,IF(Summary!$E$1=Database!$D$1,Database!$D396,IF(Summary!$E$1=Database!$E$1,Database!$E396,IF(Summary!$E$1=Database!$F$1,Database!$F396))))))</f>
        <v>Wages and benefits are not clearly and regularly communicated to workers in writing</v>
      </c>
      <c r="G13" s="55"/>
      <c r="H13" s="7"/>
      <c r="I13" s="7"/>
    </row>
    <row r="14" spans="1:14" s="45" customFormat="1" ht="60" x14ac:dyDescent="0.2">
      <c r="B14" s="6" t="s">
        <v>1644</v>
      </c>
      <c r="C14" s="6" t="str">
        <f>IF(Summary!$E$1=Database!$A$1,Database!$A308,IF(Summary!$E$1=Database!$B$1,Database!$B308,IF(Summary!$E$1=Database!$C$1,Database!$C308,IF(Summary!$E$1=Database!$D$1,Database!$D308,IF(Summary!$E$1=Database!$E$1,Database!$E308,IF(Summary!$E$1=Database!$F$1,Database!$F308))))))</f>
        <v>Working Hours</v>
      </c>
      <c r="D14" s="9" t="str">
        <f>IF(Summary!$E$1=Database!$A$1,Database!$A338,IF(Summary!$E$1=Database!$B$1,Database!$B338,IF(Summary!$E$1=Database!$C$1,Database!$C338,IF(Summary!$E$1=Database!$D$1,Database!$D338,IF(Summary!$E$1=Database!$E$1,Database!$E338,IF(Summary!$E$1=Database!$F$1,Database!$F338))))))</f>
        <v xml:space="preserve">All applicable laws, collective bargaining agreements (where applicable) and industry standards on working hours, breaks and public holidays shall be fully observed and complied with. </v>
      </c>
      <c r="E14" s="51"/>
      <c r="F14" s="9" t="str">
        <f>IF(Summary!$E$1=Database!$A$1,Database!$A397,IF(Summary!$E$1=Database!$B$1,Database!$B397,IF(Summary!$E$1=Database!$C$1,Database!$C397,IF(Summary!$E$1=Database!$D$1,Database!$D397,IF(Summary!$E$1=Database!$E$1,Database!$E397,IF(Summary!$E$1=Database!$F$1,Database!$F397))))))</f>
        <v>No evidence that industry standards on working hours, breaks and public holidays are being followed.</v>
      </c>
      <c r="G14" s="55"/>
      <c r="H14" s="7"/>
      <c r="I14" s="7"/>
    </row>
    <row r="15" spans="1:14" s="68" customFormat="1" ht="48" x14ac:dyDescent="0.2">
      <c r="A15" s="45"/>
      <c r="B15" s="6" t="s">
        <v>1645</v>
      </c>
      <c r="C15" s="6" t="str">
        <f>IF(Summary!$E$1=Database!$A$1,Database!$A309,IF(Summary!$E$1=Database!$B$1,Database!$B309,IF(Summary!$E$1=Database!$C$1,Database!$C309,IF(Summary!$E$1=Database!$D$1,Database!$D309,IF(Summary!$E$1=Database!$E$1,Database!$E309,IF(Summary!$E$1=Database!$F$1,Database!$F309))))))</f>
        <v>Minimum Wage</v>
      </c>
      <c r="D15" s="9" t="str">
        <f>IF(Summary!$E$1=Database!$A$1,Database!$A339,IF(Summary!$E$1=Database!$B$1,Database!$B339,IF(Summary!$E$1=Database!$C$1,Database!$C339,IF(Summary!$E$1=Database!$D$1,Database!$D339,IF(Summary!$E$1=Database!$E$1,Database!$E339,IF(Summary!$E$1=Database!$F$1,Database!$F339))))))</f>
        <v>Wages for a normal work week, not including overtime, shall always meet at least legal or industry minimum standards, or collective bargaining agreements (where applicable).</v>
      </c>
      <c r="E15" s="51"/>
      <c r="F15" s="9" t="str">
        <f>IF(Summary!$E$1=Database!$A$1,Database!$A398,IF(Summary!$E$1=Database!$B$1,Database!$B398,IF(Summary!$E$1=Database!$C$1,Database!$C398,IF(Summary!$E$1=Database!$D$1,Database!$D398,IF(Summary!$E$1=Database!$E$1,Database!$E398,IF(Summary!$E$1=Database!$F$1,Database!$F398))))))</f>
        <v>Workers were found to consistently be paid below the minimum wage.
Score at 0 if Unknown</v>
      </c>
      <c r="G15" s="55"/>
      <c r="H15" s="7"/>
      <c r="I15" s="7"/>
      <c r="J15" s="45"/>
    </row>
    <row r="16" spans="1:14" s="68" customFormat="1" ht="72" x14ac:dyDescent="0.2">
      <c r="A16" s="45"/>
      <c r="B16" s="6" t="s">
        <v>1646</v>
      </c>
      <c r="C16" s="6" t="str">
        <f>IF(Summary!$E$1=Database!$A$1,Database!$A310,IF(Summary!$E$1=Database!$B$1,Database!$B310,IF(Summary!$E$1=Database!$C$1,Database!$C310,IF(Summary!$E$1=Database!$D$1,Database!$D310,IF(Summary!$E$1=Database!$E$1,Database!$E310,IF(Summary!$E$1=Database!$F$1,Database!$F310))))))</f>
        <v xml:space="preserve">Overtime  </v>
      </c>
      <c r="D16" s="9" t="str">
        <f>IF(Summary!$E$1=Database!$A$1,Database!$A340,IF(Summary!$E$1=Database!$B$1,Database!$B340,IF(Summary!$E$1=Database!$C$1,Database!$C340,IF(Summary!$E$1=Database!$D$1,Database!$D340,IF(Summary!$E$1=Database!$E$1,Database!$E340,IF(Summary!$E$1=Database!$F$1,Database!$F340))))))</f>
        <v>All of the employment records you reviewed show hours of service at or below the maximum allowable overtime.  If any of the employment records you reviewed showed hours of service above the maximum allowable overtime please provide details.</v>
      </c>
      <c r="E16" s="51"/>
      <c r="F16" s="9" t="str">
        <f>IF(Summary!$E$1=Database!$A$1,Database!$A399,IF(Summary!$E$1=Database!$B$1,Database!$B399,IF(Summary!$E$1=Database!$C$1,Database!$C399,IF(Summary!$E$1=Database!$D$1,Database!$D399,IF(Summary!$E$1=Database!$E$1,Database!$E399,IF(Summary!$E$1=Database!$F$1,Database!$F399))))))</f>
        <v>Workers were found to consistently work over the maximum OT allowable.
Score at 0 if Unknown</v>
      </c>
      <c r="G16" s="55"/>
      <c r="H16" s="7"/>
      <c r="I16" s="7"/>
      <c r="J16" s="45"/>
    </row>
    <row r="17" spans="1:14" s="68" customFormat="1" ht="36" x14ac:dyDescent="0.2">
      <c r="A17" s="45"/>
      <c r="B17" s="6" t="s">
        <v>1647</v>
      </c>
      <c r="C17" s="6" t="str">
        <f>IF(Summary!$E$1=Database!$A$1,Database!$A311,IF(Summary!$E$1=Database!$B$1,Database!$B311,IF(Summary!$E$1=Database!$C$1,Database!$C311,IF(Summary!$E$1=Database!$D$1,Database!$D311,IF(Summary!$E$1=Database!$E$1,Database!$E311,IF(Summary!$E$1=Database!$F$1,Database!$F311))))))</f>
        <v>Working Hours</v>
      </c>
      <c r="D17" s="9" t="str">
        <f>IF(Summary!$E$1=Database!$A$1,Database!$A341,IF(Summary!$E$1=Database!$B$1,Database!$B341,IF(Summary!$E$1=Database!$C$1,Database!$C341,IF(Summary!$E$1=Database!$D$1,Database!$D341,IF(Summary!$E$1=Database!$E$1,Database!$E341,IF(Summary!$E$1=Database!$F$1,Database!$F341))))))</f>
        <v>The normal working week, not including overtime, shall be defined by law but shall not at any time exceed 48 hours.</v>
      </c>
      <c r="E17" s="51"/>
      <c r="F17" s="9" t="str">
        <f>IF(Summary!$E$1=Database!$A$1,Database!$A400,IF(Summary!$E$1=Database!$B$1,Database!$B400,IF(Summary!$E$1=Database!$C$1,Database!$C400,IF(Summary!$E$1=Database!$D$1,Database!$D400,IF(Summary!$E$1=Database!$E$1,Database!$E400,IF(Summary!$E$1=Database!$F$1,Database!$F400))))))</f>
        <v>The normal working week, not including overtime exceeds 48 hours</v>
      </c>
      <c r="G17" s="55"/>
      <c r="H17" s="7"/>
      <c r="I17" s="7"/>
      <c r="J17" s="45"/>
    </row>
    <row r="18" spans="1:14" s="68" customFormat="1" ht="36" x14ac:dyDescent="0.2">
      <c r="A18" s="45"/>
      <c r="B18" s="6" t="s">
        <v>1648</v>
      </c>
      <c r="C18" s="6" t="str">
        <f>IF(Summary!$E$1=Database!$A$1,Database!$A312,IF(Summary!$E$1=Database!$B$1,Database!$B312,IF(Summary!$E$1=Database!$C$1,Database!$C312,IF(Summary!$E$1=Database!$D$1,Database!$D312,IF(Summary!$E$1=Database!$E$1,Database!$E312,IF(Summary!$E$1=Database!$F$1,Database!$F312))))))</f>
        <v>Working Hours</v>
      </c>
      <c r="D18" s="9" t="str">
        <f>IF(Summary!$E$1=Database!$A$1,Database!$A342,IF(Summary!$E$1=Database!$B$1,Database!$B342,IF(Summary!$E$1=Database!$C$1,Database!$C342,IF(Summary!$E$1=Database!$D$1,Database!$D342,IF(Summary!$E$1=Database!$E$1,Database!$E342,IF(Summary!$E$1=Database!$F$1,Database!$F342))))))</f>
        <v>Personnel shall be provided with at least one day off following every six consecutive days of work.</v>
      </c>
      <c r="E18" s="51"/>
      <c r="F18" s="9" t="str">
        <f>IF(Summary!$E$1=Database!$A$1,Database!$A401,IF(Summary!$E$1=Database!$B$1,Database!$B401,IF(Summary!$E$1=Database!$C$1,Database!$C401,IF(Summary!$E$1=Database!$D$1,Database!$D401,IF(Summary!$E$1=Database!$E$1,Database!$E401,IF(Summary!$E$1=Database!$F$1,Database!$F401))))))</f>
        <v>No evidence to support day(s) off following every six consecutive days of work</v>
      </c>
      <c r="G18" s="55"/>
      <c r="H18" s="7"/>
      <c r="I18" s="7"/>
      <c r="J18" s="45"/>
    </row>
    <row r="19" spans="1:14" ht="72" x14ac:dyDescent="0.2">
      <c r="A19" s="45"/>
      <c r="B19" s="6" t="s">
        <v>1649</v>
      </c>
      <c r="C19" s="6" t="str">
        <f>IF(Summary!$E$1=Database!$A$1,Database!$A313,IF(Summary!$E$1=Database!$B$1,Database!$B313,IF(Summary!$E$1=Database!$C$1,Database!$C313,IF(Summary!$E$1=Database!$D$1,Database!$D313,IF(Summary!$E$1=Database!$E$1,Database!$E313,IF(Summary!$E$1=Database!$F$1,Database!$F313))))))</f>
        <v xml:space="preserve">Premium Wages </v>
      </c>
      <c r="D19" s="9" t="str">
        <f>IF(Summary!$E$1=Database!$A$1,Database!$A343,IF(Summary!$E$1=Database!$B$1,Database!$B343,IF(Summary!$E$1=Database!$C$1,Database!$C343,IF(Summary!$E$1=Database!$D$1,Database!$D343,IF(Summary!$E$1=Database!$E$1,Database!$E343,IF(Summary!$E$1=Database!$F$1,Database!$F343))))))</f>
        <v>All overtime shall be reimbursed at a premium rate as defined by national law or established by a collective bargaining agreement.If any of the employment records you reviewed showed a failure to pay the required premium wages for overtime work please provide details.</v>
      </c>
      <c r="E19" s="51"/>
      <c r="F19" s="9" t="str">
        <f>IF(Summary!$E$1=Database!$A$1,Database!$A402,IF(Summary!$E$1=Database!$B$1,Database!$B402,IF(Summary!$E$1=Database!$C$1,Database!$C402,IF(Summary!$E$1=Database!$D$1,Database!$D402,IF(Summary!$E$1=Database!$E$1,Database!$E402,IF(Summary!$E$1=Database!$F$1,Database!$F402))))))</f>
        <v xml:space="preserve">Workers were found to consistently work OT and not receive premium wages.
Score at 0 if Unknown  </v>
      </c>
      <c r="G19" s="55"/>
      <c r="H19" s="7"/>
      <c r="I19" s="7"/>
      <c r="J19" s="45"/>
      <c r="K19" s="63"/>
      <c r="L19" s="63"/>
    </row>
    <row r="20" spans="1:14" ht="84" x14ac:dyDescent="0.2">
      <c r="A20" s="45"/>
      <c r="B20" s="6" t="s">
        <v>1650</v>
      </c>
      <c r="C20" s="6" t="str">
        <f>IF(Summary!$E$1=Database!$A$1,Database!$A314,IF(Summary!$E$1=Database!$B$1,Database!$B314,IF(Summary!$E$1=Database!$C$1,Database!$C314,IF(Summary!$E$1=Database!$D$1,Database!$D314,IF(Summary!$E$1=Database!$E$1,Database!$E314,IF(Summary!$E$1=Database!$F$1,Database!$F314))))))</f>
        <v xml:space="preserve">Deductions  </v>
      </c>
      <c r="D20" s="9" t="str">
        <f>IF(Summary!$E$1=Database!$A$1,Database!$A344,IF(Summary!$E$1=Database!$B$1,Database!$B344,IF(Summary!$E$1=Database!$C$1,Database!$C344,IF(Summary!$E$1=Database!$D$1,Database!$D344,IF(Summary!$E$1=Database!$E$1,Database!$E344,IF(Summary!$E$1=Database!$F$1,Database!$F344))))))</f>
        <v>All of the employment records you reviewed confirm that there are no excessive deductions from wages. No part of any person’s salary, benefits, property or documents shall be withheld either by you or any entity supplying labor in order to force such personnel to continue working.</v>
      </c>
      <c r="E20" s="51"/>
      <c r="F20" s="9" t="str">
        <f>IF(Summary!$E$1=Database!$A$1,Database!$A403,IF(Summary!$E$1=Database!$B$1,Database!$B403,IF(Summary!$E$1=Database!$C$1,Database!$C403,IF(Summary!$E$1=Database!$D$1,Database!$D403,IF(Summary!$E$1=Database!$E$1,Database!$E403,IF(Summary!$E$1=Database!$F$1,Database!$F403))))))</f>
        <v>Workers were found to consistently have excessive deductions taken from wages.
Score at 0 if Unknown</v>
      </c>
      <c r="G20" s="55"/>
      <c r="H20" s="7"/>
      <c r="I20" s="7"/>
      <c r="J20" s="45"/>
      <c r="K20" s="63"/>
      <c r="L20" s="63"/>
    </row>
    <row r="21" spans="1:14" s="65" customFormat="1" ht="48" x14ac:dyDescent="0.2">
      <c r="A21" s="69"/>
      <c r="B21" s="6" t="s">
        <v>1651</v>
      </c>
      <c r="C21" s="6" t="str">
        <f>IF(Summary!$E$1=Database!$A$1,Database!$A315,IF(Summary!$E$1=Database!$B$1,Database!$B315,IF(Summary!$E$1=Database!$C$1,Database!$C315,IF(Summary!$E$1=Database!$D$1,Database!$D315,IF(Summary!$E$1=Database!$E$1,Database!$E315,IF(Summary!$E$1=Database!$F$1,Database!$F315))))))</f>
        <v xml:space="preserve">Current Payments  </v>
      </c>
      <c r="D21" s="9" t="str">
        <f>IF(Summary!$E$1=Database!$A$1,Database!$A345,IF(Summary!$E$1=Database!$B$1,Database!$B345,IF(Summary!$E$1=Database!$C$1,Database!$C345,IF(Summary!$E$1=Database!$D$1,Database!$D345,IF(Summary!$E$1=Database!$E$1,Database!$E345,IF(Summary!$E$1=Database!$F$1,Database!$F345))))))</f>
        <v xml:space="preserve">Review of wage payment records reveal that employees are paid on a current basis or paid not more than one payroll cycle in arrears.
</v>
      </c>
      <c r="E21" s="51"/>
      <c r="F21" s="9" t="str">
        <f>IF(Summary!$E$1=Database!$A$1,Database!$A404,IF(Summary!$E$1=Database!$B$1,Database!$B404,IF(Summary!$E$1=Database!$C$1,Database!$C404,IF(Summary!$E$1=Database!$D$1,Database!$D404,IF(Summary!$E$1=Database!$E$1,Database!$E404,IF(Summary!$E$1=Database!$F$1,Database!$F404))))))</f>
        <v>Workers were found to consistently be paid more than 2 weeks in the arrears
Score at 0 if Unknown.</v>
      </c>
      <c r="G21" s="55"/>
      <c r="H21" s="7"/>
      <c r="I21" s="7"/>
      <c r="J21" s="45"/>
      <c r="L21" s="63"/>
      <c r="M21" s="63"/>
      <c r="N21" s="63"/>
    </row>
    <row r="22" spans="1:14" s="65" customFormat="1" ht="48" x14ac:dyDescent="0.2">
      <c r="A22" s="69"/>
      <c r="B22" s="6" t="s">
        <v>1652</v>
      </c>
      <c r="C22" s="6" t="str">
        <f>IF(Summary!$E$1=Database!$A$1,Database!$A316,IF(Summary!$E$1=Database!$B$1,Database!$B316,IF(Summary!$E$1=Database!$C$1,Database!$C316,IF(Summary!$E$1=Database!$D$1,Database!$D316,IF(Summary!$E$1=Database!$E$1,Database!$E316,IF(Summary!$E$1=Database!$F$1,Database!$F316))))))</f>
        <v>Identification</v>
      </c>
      <c r="D22" s="9" t="str">
        <f>IF(Summary!$E$1=Database!$A$1,Database!$A346,IF(Summary!$E$1=Database!$B$1,Database!$B346,IF(Summary!$E$1=Database!$C$1,Database!$C346,IF(Summary!$E$1=Database!$D$1,Database!$D346,IF(Summary!$E$1=Database!$E$1,Database!$E346,IF(Summary!$E$1=Database!$F$1,Database!$F346))))))</f>
        <v xml:space="preserve">Workers shall never be required to hand over original identification papers and shall not be required to pay ‘deposits’ upon commencing employment. </v>
      </c>
      <c r="E22" s="51"/>
      <c r="F22" s="9" t="str">
        <f>IF(Summary!$E$1=Database!$A$1,Database!$A405,IF(Summary!$E$1=Database!$B$1,Database!$B405,IF(Summary!$E$1=Database!$C$1,Database!$C405,IF(Summary!$E$1=Database!$D$1,Database!$D405,IF(Summary!$E$1=Database!$E$1,Database!$E405,IF(Summary!$E$1=Database!$F$1,Database!$F405))))))</f>
        <v>Workers were found to consistently have their Ids retained after initial review and/or pay "deposits" upon commencing employment
Score at 0 if Unknown</v>
      </c>
      <c r="G22" s="55"/>
      <c r="H22" s="7"/>
      <c r="I22" s="7"/>
      <c r="J22" s="45"/>
      <c r="L22" s="63"/>
      <c r="M22" s="63"/>
      <c r="N22" s="63"/>
    </row>
    <row r="23" spans="1:14" ht="48" x14ac:dyDescent="0.2">
      <c r="B23" s="6" t="s">
        <v>1653</v>
      </c>
      <c r="C23" s="6" t="str">
        <f>IF(Summary!$E$1=Database!$A$1,Database!$A317,IF(Summary!$E$1=Database!$B$1,Database!$B317,IF(Summary!$E$1=Database!$C$1,Database!$C317,IF(Summary!$E$1=Database!$D$1,Database!$D317,IF(Summary!$E$1=Database!$E$1,Database!$E317,IF(Summary!$E$1=Database!$F$1,Database!$F317))))))</f>
        <v xml:space="preserve">Bank Verification  </v>
      </c>
      <c r="D23" s="9" t="str">
        <f>IF(Summary!$E$1=Database!$A$1,Database!$A347,IF(Summary!$E$1=Database!$B$1,Database!$B347,IF(Summary!$E$1=Database!$C$1,Database!$C347,IF(Summary!$E$1=Database!$D$1,Database!$D347,IF(Summary!$E$1=Database!$E$1,Database!$E347,IF(Summary!$E$1=Database!$F$1,Database!$F347))))))</f>
        <v>The Amount Paid To Each Employee As Per Payroll Records Match the Bank Records For The Money Transfer.</v>
      </c>
      <c r="E23" s="51"/>
      <c r="F23" s="9" t="str">
        <f>IF(Summary!$E$1=Database!$A$1,Database!$A406,IF(Summary!$E$1=Database!$B$1,Database!$B406,IF(Summary!$E$1=Database!$C$1,Database!$C406,IF(Summary!$E$1=Database!$D$1,Database!$D406,IF(Summary!$E$1=Database!$E$1,Database!$E406,IF(Summary!$E$1=Database!$F$1,Database!$F406))))))</f>
        <v>Payments confirmed to be inconsistent between payroll and the bank or payments are made in cash.
Score at 0 if Unknown</v>
      </c>
      <c r="G23" s="55"/>
      <c r="H23" s="7"/>
      <c r="I23" s="7"/>
      <c r="J23" s="45"/>
      <c r="K23" s="63"/>
      <c r="L23" s="63"/>
    </row>
    <row r="24" spans="1:14" ht="48" x14ac:dyDescent="0.2">
      <c r="B24" s="6" t="s">
        <v>1654</v>
      </c>
      <c r="C24" s="6" t="str">
        <f>IF(Summary!$E$1=Database!$A$1,Database!$A318,IF(Summary!$E$1=Database!$B$1,Database!$B318,IF(Summary!$E$1=Database!$C$1,Database!$C318,IF(Summary!$E$1=Database!$D$1,Database!$D318,IF(Summary!$E$1=Database!$E$1,Database!$E318,IF(Summary!$E$1=Database!$F$1,Database!$F318))))))</f>
        <v xml:space="preserve">Declared Hours  </v>
      </c>
      <c r="D24" s="9" t="str">
        <f>IF(Summary!$E$1=Database!$A$1,Database!$A348,IF(Summary!$E$1=Database!$B$1,Database!$B348,IF(Summary!$E$1=Database!$C$1,Database!$C348,IF(Summary!$E$1=Database!$D$1,Database!$D348,IF(Summary!$E$1=Database!$E$1,Database!$E348,IF(Summary!$E$1=Database!$F$1,Database!$F348))))))</f>
        <v xml:space="preserve">Working Hours Declared In The Payroll Records Matched The Timesheet For The Workshop.
</v>
      </c>
      <c r="E24" s="51"/>
      <c r="F24" s="9" t="str">
        <f>IF(Summary!$E$1=Database!$A$1,Database!$A407,IF(Summary!$E$1=Database!$B$1,Database!$B407,IF(Summary!$E$1=Database!$C$1,Database!$C407,IF(Summary!$E$1=Database!$D$1,Database!$D407,IF(Summary!$E$1=Database!$E$1,Database!$E407,IF(Summary!$E$1=Database!$F$1,Database!$F407))))))</f>
        <v>Working hours declared consistently do not match other records.
Score at 0 if Unknown</v>
      </c>
      <c r="G24" s="55"/>
      <c r="H24" s="7"/>
      <c r="I24" s="7"/>
      <c r="J24" s="45"/>
      <c r="K24" s="63"/>
      <c r="L24" s="63"/>
    </row>
    <row r="25" spans="1:14" ht="84" x14ac:dyDescent="0.2">
      <c r="B25" s="6" t="s">
        <v>1655</v>
      </c>
      <c r="C25" s="6" t="str">
        <f>IF(Summary!$E$1=Database!$A$1,Database!$A319,IF(Summary!$E$1=Database!$B$1,Database!$B319,IF(Summary!$E$1=Database!$C$1,Database!$C319,IF(Summary!$E$1=Database!$D$1,Database!$D319,IF(Summary!$E$1=Database!$E$1,Database!$E319,IF(Summary!$E$1=Database!$F$1,Database!$F319))))))</f>
        <v xml:space="preserve">Vocational Labor  </v>
      </c>
      <c r="D25" s="9" t="str">
        <f>IF(Summary!$E$1=Database!$A$1,Database!$A349,IF(Summary!$E$1=Database!$B$1,Database!$B349,IF(Summary!$E$1=Database!$C$1,Database!$C349,IF(Summary!$E$1=Database!$D$1,Database!$D349,IF(Summary!$E$1=Database!$E$1,Database!$E349,IF(Summary!$E$1=Database!$F$1,Database!$F349))))))</f>
        <v>No vocational students are employed.  If the supplier uses vocational students, review of their employment records confirmed they were above age 16 and the payment documentation (either by the employer or the school) confirmed the students were paid at least the minimum wage.</v>
      </c>
      <c r="E25" s="51"/>
      <c r="F25" s="9" t="str">
        <f>IF(Summary!$E$1=Database!$A$1,Database!$A408,IF(Summary!$E$1=Database!$B$1,Database!$B408,IF(Summary!$E$1=Database!$C$1,Database!$C408,IF(Summary!$E$1=Database!$D$1,Database!$D408,IF(Summary!$E$1=Database!$E$1,Database!$E408,IF(Summary!$E$1=Database!$F$1,Database!$F408))))))</f>
        <v>Vocational workers were found to be under the legal age limit.
Score at 0 if Unknown</v>
      </c>
      <c r="G25" s="55"/>
      <c r="H25" s="7"/>
      <c r="I25" s="7"/>
      <c r="J25" s="45"/>
      <c r="K25" s="63"/>
      <c r="L25" s="63"/>
    </row>
    <row r="26" spans="1:14" ht="48" x14ac:dyDescent="0.2">
      <c r="B26" s="6" t="s">
        <v>1656</v>
      </c>
      <c r="C26" s="74" t="str">
        <f>IF(Summary!$E$1=Database!$A$1,Database!$A320,IF(Summary!$E$1=Database!$B$1,Database!$B320,IF(Summary!$E$1=Database!$C$1,Database!$C320,IF(Summary!$E$1=Database!$D$1,Database!$D320,IF(Summary!$E$1=Database!$E$1,Database!$E320,IF(Summary!$E$1=Database!$F$1,Database!$F320))))))</f>
        <v>Coercion</v>
      </c>
      <c r="D26" s="9" t="str">
        <f>IF(Summary!$E$1=Database!$A$1,Database!$A350,IF(Summary!$E$1=Database!$B$1,Database!$B350,IF(Summary!$E$1=Database!$C$1,Database!$C350,IF(Summary!$E$1=Database!$D$1,Database!$D350,IF(Summary!$E$1=Database!$E$1,Database!$E350,IF(Summary!$E$1=Database!$F$1,Database!$F350))))))</f>
        <v xml:space="preserve">No worker shall be subjected to the use of threat, force, deception or other forms of coercion for the purpose of exploitation by you or any entity supplying labour. </v>
      </c>
      <c r="E26" s="51"/>
      <c r="F26" s="9" t="str">
        <f>IF(Summary!$E$1=Database!$A$1,Database!$A409,IF(Summary!$E$1=Database!$B$1,Database!$B409,IF(Summary!$E$1=Database!$C$1,Database!$C409,IF(Summary!$E$1=Database!$D$1,Database!$D409,IF(Summary!$E$1=Database!$E$1,Database!$E409,IF(Summary!$E$1=Database!$F$1,Database!$F409))))))</f>
        <v>Workers are found to be subjected to coercion for the purpose of exploitation</v>
      </c>
      <c r="G26" s="55"/>
      <c r="H26" s="7"/>
      <c r="I26" s="7"/>
      <c r="J26" s="77"/>
      <c r="K26" s="65"/>
      <c r="L26" s="63"/>
    </row>
    <row r="27" spans="1:14" ht="60" x14ac:dyDescent="0.2">
      <c r="B27" s="6" t="s">
        <v>1657</v>
      </c>
      <c r="C27" s="6" t="str">
        <f>IF(Summary!$E$1=Database!$A$1,Database!$A321,IF(Summary!$E$1=Database!$B$1,Database!$B321,IF(Summary!$E$1=Database!$C$1,Database!$C321,IF(Summary!$E$1=Database!$D$1,Database!$D321,IF(Summary!$E$1=Database!$E$1,Database!$E321,IF(Summary!$E$1=Database!$F$1,Database!$F321))))))</f>
        <v>Facilities</v>
      </c>
      <c r="D27" s="9" t="str">
        <f>IF(Summary!$E$1=Database!$A$1,Database!$A351,IF(Summary!$E$1=Database!$B$1,Database!$B351,IF(Summary!$E$1=Database!$C$1,Database!$C351,IF(Summary!$E$1=Database!$D$1,Database!$D351,IF(Summary!$E$1=Database!$E$1,Database!$E351,IF(Summary!$E$1=Database!$F$1,Database!$F351))))))</f>
        <v>Workers are provided free access to clean welfare facilities including, toilets, potable water, suitable spaces for meal breaks and where applicable, sanitary facilities for food storage.</v>
      </c>
      <c r="E27" s="51"/>
      <c r="F27" s="9" t="str">
        <f>IF(Summary!$E$1=Database!$A$1,Database!$A410,IF(Summary!$E$1=Database!$B$1,Database!$B410,IF(Summary!$E$1=Database!$C$1,Database!$C410,IF(Summary!$E$1=Database!$D$1,Database!$D410,IF(Summary!$E$1=Database!$E$1,Database!$E410,IF(Summary!$E$1=Database!$F$1,Database!$F410))))))</f>
        <v xml:space="preserve">No clean welfare available or no clean welfare access for workers </v>
      </c>
      <c r="G27" s="55"/>
      <c r="H27" s="7"/>
      <c r="I27" s="7"/>
      <c r="J27" s="77"/>
    </row>
    <row r="28" spans="1:14" ht="48" x14ac:dyDescent="0.2">
      <c r="B28" s="6" t="s">
        <v>1658</v>
      </c>
      <c r="C28" s="6" t="str">
        <f>IF(Summary!$E$1=Database!$A$1,Database!$A322,IF(Summary!$E$1=Database!$B$1,Database!$B322,IF(Summary!$E$1=Database!$C$1,Database!$C322,IF(Summary!$E$1=Database!$D$1,Database!$D322,IF(Summary!$E$1=Database!$E$1,Database!$E322,IF(Summary!$E$1=Database!$F$1,Database!$F322))))))</f>
        <v>Unions</v>
      </c>
      <c r="D28" s="9" t="str">
        <f>IF(Summary!$E$1=Database!$A$1,Database!$A352,IF(Summary!$E$1=Database!$B$1,Database!$B352,IF(Summary!$E$1=Database!$C$1,Database!$C352,IF(Summary!$E$1=Database!$D$1,Database!$D352,IF(Summary!$E$1=Database!$E$1,Database!$E352,IF(Summary!$E$1=Database!$F$1,Database!$F352))))))</f>
        <v>All workers shall have the right to form, join and organize trade union(s) of their choice and to bargain collectively on their behalf with the organization.</v>
      </c>
      <c r="E28" s="51"/>
      <c r="F28" s="9" t="str">
        <f>IF(Summary!$E$1=Database!$A$1,Database!$A411,IF(Summary!$E$1=Database!$B$1,Database!$B411,IF(Summary!$E$1=Database!$C$1,Database!$C411,IF(Summary!$E$1=Database!$D$1,Database!$D411,IF(Summary!$E$1=Database!$E$1,Database!$E411,IF(Summary!$E$1=Database!$F$1,Database!$F411))))))</f>
        <v>Workers do not have the right to form, join and/or organize trade unions</v>
      </c>
      <c r="G28" s="55"/>
      <c r="H28" s="7"/>
      <c r="I28" s="7"/>
      <c r="J28" s="77"/>
    </row>
    <row r="29" spans="1:14" ht="48" x14ac:dyDescent="0.2">
      <c r="B29" s="6" t="s">
        <v>1659</v>
      </c>
      <c r="C29" s="6" t="str">
        <f>IF(Summary!$E$1=Database!$A$1,Database!$A323,IF(Summary!$E$1=Database!$B$1,Database!$B323,IF(Summary!$E$1=Database!$C$1,Database!$C323,IF(Summary!$E$1=Database!$D$1,Database!$D323,IF(Summary!$E$1=Database!$E$1,Database!$E323,IF(Summary!$E$1=Database!$F$1,Database!$F323))))))</f>
        <v>Unions</v>
      </c>
      <c r="D29" s="9" t="str">
        <f>IF(Summary!$E$1=Database!$A$1,Database!$A353,IF(Summary!$E$1=Database!$B$1,Database!$B353,IF(Summary!$E$1=Database!$C$1,Database!$C353,IF(Summary!$E$1=Database!$D$1,Database!$D353,IF(Summary!$E$1=Database!$E$1,Database!$E353,IF(Summary!$E$1=Database!$F$1,Database!$F353))))))</f>
        <v>In situations where the right to freedom of association and collective bargaining are restricted under law, workers shall be allowed to freely elect their own representatives.</v>
      </c>
      <c r="E29" s="51"/>
      <c r="F29" s="9" t="str">
        <f>IF(Summary!$E$1=Database!$A$1,Database!$A412,IF(Summary!$E$1=Database!$B$1,Database!$B412,IF(Summary!$E$1=Database!$C$1,Database!$C412,IF(Summary!$E$1=Database!$D$1,Database!$D412,IF(Summary!$E$1=Database!$E$1,Database!$E412,IF(Summary!$E$1=Database!$F$1,Database!$F412))))))</f>
        <v>Workers do not have the right to freely elect representatives</v>
      </c>
      <c r="G29" s="55"/>
      <c r="H29" s="7"/>
      <c r="I29" s="7"/>
      <c r="J29" s="77"/>
      <c r="K29" s="65"/>
      <c r="L29" s="63"/>
    </row>
    <row r="30" spans="1:14" s="65" customFormat="1" ht="108" x14ac:dyDescent="0.2">
      <c r="B30" s="6" t="s">
        <v>1660</v>
      </c>
      <c r="C30" s="6" t="str">
        <f>IF(Summary!$E$1=Database!$A$1,Database!$A324,IF(Summary!$E$1=Database!$B$1,Database!$B324,IF(Summary!$E$1=Database!$C$1,Database!$C324,IF(Summary!$E$1=Database!$D$1,Database!$D324,IF(Summary!$E$1=Database!$E$1,Database!$E324,IF(Summary!$E$1=Database!$F$1,Database!$F324))))))</f>
        <v>Discrimination</v>
      </c>
      <c r="D30" s="9" t="str">
        <f>IF(Summary!$E$1=Database!$A$1,Database!$A354,IF(Summary!$E$1=Database!$B$1,Database!$B354,IF(Summary!$E$1=Database!$C$1,Database!$C354,IF(Summary!$E$1=Database!$D$1,Database!$D354,IF(Summary!$E$1=Database!$E$1,Database!$E354,IF(Summary!$E$1=Database!$F$1,Database!$F354))))))</f>
        <v>Worker’s are not subjected to discrimination in hiring, remuneration, access to training, promotion, termination or retirement based on race, national or territorial or social origin, caste, birth, religion, disability, gender, sexual orientation, family responsibilities, marital status, union membership, political opinions, age or any other condition that could give rise to discrimination.</v>
      </c>
      <c r="E30" s="51"/>
      <c r="F30" s="9" t="str">
        <f>IF(Summary!$E$1=Database!$A$1,Database!$A413,IF(Summary!$E$1=Database!$B$1,Database!$B413,IF(Summary!$E$1=Database!$C$1,Database!$C413,IF(Summary!$E$1=Database!$D$1,Database!$D413,IF(Summary!$E$1=Database!$E$1,Database!$E413,IF(Summary!$E$1=Database!$F$1,Database!$F413))))))</f>
        <v>Evidence of discrimination exists</v>
      </c>
      <c r="G30" s="55"/>
      <c r="H30" s="7"/>
      <c r="I30" s="7"/>
      <c r="J30" s="77"/>
      <c r="L30" s="63"/>
      <c r="M30" s="63"/>
      <c r="N30" s="63"/>
    </row>
    <row r="31" spans="1:14" s="65" customFormat="1" ht="72" x14ac:dyDescent="0.2">
      <c r="B31" s="6" t="s">
        <v>1661</v>
      </c>
      <c r="C31" s="6" t="str">
        <f>IF(Summary!$E$1=Database!$A$1,Database!$A325,IF(Summary!$E$1=Database!$B$1,Database!$B325,IF(Summary!$E$1=Database!$C$1,Database!$C325,IF(Summary!$E$1=Database!$D$1,Database!$D325,IF(Summary!$E$1=Database!$E$1,Database!$E325,IF(Summary!$E$1=Database!$F$1,Database!$F325))))))</f>
        <v>Discrimination</v>
      </c>
      <c r="D31" s="9" t="str">
        <f>IF(Summary!$E$1=Database!$A$1,Database!$A355,IF(Summary!$E$1=Database!$B$1,Database!$B355,IF(Summary!$E$1=Database!$C$1,Database!$C355,IF(Summary!$E$1=Database!$D$1,Database!$D355,IF(Summary!$E$1=Database!$E$1,Database!$E355,IF(Summary!$E$1=Database!$F$1,Database!$F355))))))</f>
        <v>Workers are not subjected to any threatening, abusive, exploitative or sexually coercive behavior in the workplace or factory and all residences or properties provided by the organization, including gestures, language and physical contact.</v>
      </c>
      <c r="E31" s="51"/>
      <c r="F31" s="9" t="str">
        <f>IF(Summary!$E$1=Database!$A$1,Database!$A414,IF(Summary!$E$1=Database!$B$1,Database!$B414,IF(Summary!$E$1=Database!$C$1,Database!$C414,IF(Summary!$E$1=Database!$D$1,Database!$D414,IF(Summary!$E$1=Database!$E$1,Database!$E414,IF(Summary!$E$1=Database!$F$1,Database!$F414))))))</f>
        <v>Evidence of abusive behavior exists</v>
      </c>
      <c r="G31" s="55"/>
      <c r="H31" s="7"/>
      <c r="I31" s="7"/>
      <c r="J31" s="77"/>
      <c r="L31" s="79"/>
      <c r="M31" s="63"/>
      <c r="N31" s="63"/>
    </row>
    <row r="32" spans="1:14" s="65" customFormat="1" ht="60" x14ac:dyDescent="0.2">
      <c r="B32" s="6" t="s">
        <v>1662</v>
      </c>
      <c r="C32" s="6" t="str">
        <f>IF(Summary!$E$1=Database!$A$1,Database!$A326,IF(Summary!$E$1=Database!$B$1,Database!$B326,IF(Summary!$E$1=Database!$C$1,Database!$C326,IF(Summary!$E$1=Database!$D$1,Database!$D326,IF(Summary!$E$1=Database!$E$1,Database!$E326,IF(Summary!$E$1=Database!$F$1,Database!$F326))))))</f>
        <v>Disciplinary Practices</v>
      </c>
      <c r="D32" s="9" t="str">
        <f>IF(Summary!$E$1=Database!$A$1,Database!$A356,IF(Summary!$E$1=Database!$B$1,Database!$B356,IF(Summary!$E$1=Database!$C$1,Database!$C356,IF(Summary!$E$1=Database!$D$1,Database!$D356,IF(Summary!$E$1=Database!$E$1,Database!$E356,IF(Summary!$E$1=Database!$F$1,Database!$F356))))))</f>
        <v>All workers shall be treated with dignity and respect, shall not suffer the use of corporal punishment, mental or physical coercion or verbal abuse of personnel. No harsh or inhumane treatment shall be allowed.</v>
      </c>
      <c r="E32" s="51"/>
      <c r="F32" s="9" t="str">
        <f>IF(Summary!$E$1=Database!$A$1,Database!$A415,IF(Summary!$E$1=Database!$B$1,Database!$B415,IF(Summary!$E$1=Database!$C$1,Database!$C415,IF(Summary!$E$1=Database!$D$1,Database!$D415,IF(Summary!$E$1=Database!$E$1,Database!$E415,IF(Summary!$E$1=Database!$F$1,Database!$F415))))))</f>
        <v>Evidence of harsh and/or inhumane treatment exists</v>
      </c>
      <c r="G32" s="55"/>
      <c r="H32" s="7"/>
      <c r="I32" s="7"/>
      <c r="J32" s="77"/>
      <c r="L32" s="63"/>
      <c r="M32" s="63"/>
      <c r="N32" s="63"/>
    </row>
    <row r="33" spans="2:14" s="65" customFormat="1" ht="48" x14ac:dyDescent="0.2">
      <c r="B33" s="6" t="s">
        <v>1663</v>
      </c>
      <c r="C33" s="74" t="str">
        <f>IF(Summary!$E$1=Database!$A$1,Database!$A327,IF(Summary!$E$1=Database!$B$1,Database!$B327,IF(Summary!$E$1=Database!$C$1,Database!$C327,IF(Summary!$E$1=Database!$D$1,Database!$E327,IF(Summary!$E$1=Database!$E$1,Database!#REF!,IF(Summary!$E$1=Database!$F$1,Database!$F327))))))</f>
        <v>Bribery &amp; Corruption</v>
      </c>
      <c r="D33" s="9" t="str">
        <f>IF(Summary!$E$1=Database!$A$1,Database!$A357,IF(Summary!$E$1=Database!$B$1,Database!$B357,IF(Summary!$E$1=Database!$C$1,Database!$C357,IF(Summary!$E$1=Database!$D$1,Database!$D357,IF(Summary!$E$1=Database!$E$1,Database!$E357,IF(Summary!$E$1=Database!$F$1,Database!$F357))))))</f>
        <v xml:space="preserve">Supplier has an Anti-Corruption policy in place, as well as a procedure for handling corrupt practices.  Supplier has documented employee training on file. </v>
      </c>
      <c r="E33" s="51"/>
      <c r="F33" s="9" t="str">
        <f>IF(Summary!$E$1=Database!$A$1,Database!$A416,IF(Summary!$E$1=Database!$B$1,Database!$B416,IF(Summary!$E$1=Database!$C$1,Database!$C416,IF(Summary!$E$1=Database!$D$1,Database!$D416,IF(Summary!$E$1=Database!$E$1,Database!$E416,IF(Summary!$E$1=Database!$F$1,Database!$F416))))))</f>
        <v>No policy or procedures exist and no evidence of training.</v>
      </c>
      <c r="G33" s="55"/>
      <c r="H33" s="7"/>
      <c r="I33" s="7"/>
      <c r="J33" s="77"/>
      <c r="L33" s="63"/>
      <c r="M33" s="63"/>
      <c r="N33" s="63"/>
    </row>
    <row r="34" spans="2:14" ht="108" x14ac:dyDescent="0.2">
      <c r="B34" s="6" t="s">
        <v>1664</v>
      </c>
      <c r="C34" s="74" t="str">
        <f>IF(Summary!$E$1=Database!$A$1,Database!$A328,IF(Summary!$E$1=Database!$B$1,Database!$B328,IF(Summary!$E$1=Database!$C$1,Database!$C328,IF(Summary!$E$1=Database!$D$1,Database!$D328,IF(Summary!$E$1=Database!$E$1,Database!$E328,IF(Summary!$E$1=Database!$F$1,Database!$F328))))))</f>
        <v>Malpractice, Fraud &amp; Falsification</v>
      </c>
      <c r="D34" s="9" t="str">
        <f>IF(Summary!$E$1=Database!$A$1,Database!$A358,IF(Summary!$E$1=Database!$B$1,Database!$B358,IF(Summary!$E$1=Database!$C$1,Database!$C358,IF(Summary!$E$1=Database!$D$1,Database!$D358,IF(Summary!$E$1=Database!$E$1,Database!$E358,IF(Summary!$E$1=Database!$F$1,Database!$F358))))))</f>
        <v>Aerospace &amp; Defense Only. 
The supplier complies with business ethics and standards of conduct regarding contract compliance and awareness of malpractice prevention. The supplier has notices posted, conducts awareness and refresher training, integrates into internal and supplier audit processes, and flows down this requirement to sub-tiers at all levels.</v>
      </c>
      <c r="E34" s="51"/>
      <c r="F34" s="9" t="str">
        <f>IF(Summary!$E$1=Database!$A$1,Database!$A417,IF(Summary!$E$1=Database!$B$1,Database!$B417,IF(Summary!$E$1=Database!$C$1,Database!$C417,IF(Summary!$E$1=Database!$D$1,Database!$D417,IF(Summary!$E$1=Database!$E$1,Database!$E417,IF(Summary!$E$1=Database!$F$1,Database!$F417))))))</f>
        <v>Aerospace &amp; Defense Only.
No business ethics and standards of conduct regarding contract compliance exist. No refresher training or integration into internal audit or supplier audit processes and no flow down to sub-tiers.</v>
      </c>
      <c r="G34" s="55"/>
      <c r="H34" s="7"/>
      <c r="I34" s="7"/>
      <c r="J34" s="79"/>
      <c r="K34" s="63"/>
      <c r="L34" s="63"/>
    </row>
  </sheetData>
  <sheetProtection algorithmName="SHA-512" hashValue="cLuemM0FfqHaB7NIRMirEIDfZBju9dHLCcLhcNQtWBXB3jU2ZRK+RlPxdRCzoCLI0VtxyW2i7NN0xA7yfrsCpg==" saltValue="zeMa0Ewj1iaY8b29OkJYvg==" spinCount="100000" sheet="1" objects="1" scenarios="1"/>
  <mergeCells count="1">
    <mergeCell ref="D4:G4"/>
  </mergeCells>
  <dataValidations count="4">
    <dataValidation type="list" allowBlank="1" showInputMessage="1" showErrorMessage="1" sqref="H6:I6" xr:uid="{00000000-0002-0000-0300-000000000000}">
      <formula1>"5,3,0"</formula1>
    </dataValidation>
    <dataValidation type="list" allowBlank="1" showInputMessage="1" showErrorMessage="1" sqref="H7:I10" xr:uid="{00000000-0002-0000-0300-000001000000}">
      <formula1>"5,0"</formula1>
    </dataValidation>
    <dataValidation type="list" allowBlank="1" showInputMessage="1" showErrorMessage="1" sqref="H11:I12" xr:uid="{00000000-0002-0000-0300-000002000000}">
      <formula1>"5,3,0,N/A"</formula1>
    </dataValidation>
    <dataValidation type="list" allowBlank="1" showInputMessage="1" showErrorMessage="1" sqref="H13:I34" xr:uid="{00000000-0002-0000-0300-000003000000}">
      <formula1>"5,0,N/A"</formula1>
    </dataValidation>
  </dataValidations>
  <pageMargins left="0.7" right="0.7" top="0.75" bottom="0.75" header="0.3" footer="0.3"/>
  <pageSetup scale="33" orientation="portrait" horizontalDpi="4294967295" verticalDpi="4294967295" r:id="rId1"/>
  <headerFooter>
    <oddFooter>&amp;RQF61_Rev 3
Release Date: 10/11/2021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4">
    <pageSetUpPr fitToPage="1"/>
  </sheetPr>
  <dimension ref="A1:N22"/>
  <sheetViews>
    <sheetView showGridLines="0" topLeftCell="A13" zoomScale="85" zoomScaleNormal="85" zoomScalePageLayoutView="85" workbookViewId="0">
      <selection activeCell="H26" sqref="H26"/>
    </sheetView>
  </sheetViews>
  <sheetFormatPr defaultColWidth="9.140625" defaultRowHeight="12.75" x14ac:dyDescent="0.2"/>
  <cols>
    <col min="1" max="1" width="1.7109375" style="34" customWidth="1"/>
    <col min="2" max="2" width="3.7109375" style="47" customWidth="1"/>
    <col min="3" max="3" width="9.7109375" style="47" customWidth="1"/>
    <col min="4" max="7" width="38.7109375" style="34" customWidth="1"/>
    <col min="8" max="9" width="8.7109375" style="35" customWidth="1"/>
    <col min="10" max="12" width="9.140625" style="36"/>
    <col min="13" max="16384" width="9.140625" style="34"/>
  </cols>
  <sheetData>
    <row r="1" spans="1:14" x14ac:dyDescent="0.2">
      <c r="A1" s="63"/>
      <c r="B1" s="64"/>
      <c r="C1" s="64"/>
      <c r="D1" s="63"/>
      <c r="E1" s="63"/>
      <c r="F1" s="63"/>
      <c r="G1" s="63"/>
      <c r="J1" s="78"/>
      <c r="K1" s="78"/>
      <c r="L1" s="78"/>
      <c r="M1" s="63"/>
      <c r="N1" s="63"/>
    </row>
    <row r="2" spans="1:14" ht="18" x14ac:dyDescent="0.2">
      <c r="A2" s="63"/>
      <c r="B2" s="1"/>
      <c r="C2" s="1"/>
      <c r="D2" s="1"/>
      <c r="E2" s="1" t="str">
        <f>IF(Summary!$E$1=Database!$A$1,Database!$A450,IF(Summary!$E$1=Database!$B$1,Database!$B450,IF(Summary!$E$1=Database!$C$1,Database!$C450,IF(Summary!$E$1=Database!$D$1,Database!$D450,IF(Summary!$E$1=Database!$E$1,Database!$E450,IF(Summary!$E$1=Database!$F$1,Database!$F450))))))</f>
        <v>Supplier Name</v>
      </c>
      <c r="F2" s="1" t="str">
        <f>IF(Summary!C8=0," ",Summary!C8)</f>
        <v xml:space="preserve"> </v>
      </c>
      <c r="G2" s="1"/>
      <c r="J2" s="78"/>
      <c r="K2" s="78"/>
      <c r="L2" s="78"/>
      <c r="M2" s="63"/>
      <c r="N2" s="63"/>
    </row>
    <row r="3" spans="1:14" s="11" customFormat="1" x14ac:dyDescent="0.2">
      <c r="A3" s="65"/>
      <c r="B3" s="66"/>
      <c r="C3" s="66"/>
      <c r="D3" s="65"/>
      <c r="E3" s="65"/>
      <c r="F3" s="65"/>
      <c r="G3" s="65"/>
      <c r="H3" s="39">
        <f>H4*0.2</f>
        <v>0</v>
      </c>
      <c r="I3" s="39">
        <f>I4*0.2</f>
        <v>0</v>
      </c>
      <c r="J3" s="65"/>
      <c r="K3" s="65"/>
      <c r="L3" s="65"/>
      <c r="M3" s="65"/>
      <c r="N3" s="65"/>
    </row>
    <row r="4" spans="1:14" s="11" customFormat="1" ht="26.25" x14ac:dyDescent="0.2">
      <c r="A4" s="65"/>
      <c r="B4" s="2"/>
      <c r="C4" s="3"/>
      <c r="D4" s="145" t="str">
        <f>IF(Summary!$E$1=Database!$A$1,Database!$A451,IF(Summary!$E$1=Database!$B$1,Database!$B451,IF(Summary!$E$1=Database!$C$1,Database!$C451,IF(Summary!$E$1=Database!$D$1,Database!$D451,IF(Summary!$E$1=Database!$E$1,Database!$E451,IF(Summary!$E$1=Database!$F$1,Database!$F451))))))</f>
        <v>Environment &amp; Safety</v>
      </c>
      <c r="E4" s="146" t="str">
        <f>IF(Summary!$E$1=Database!$A$1,Database!$A452,IF(Summary!$E$1=Database!$B$1,Database!$B452,IF(Summary!$E$1=Database!$C$1,Database!$C452,IF(Summary!$E$1=Database!$D$1,Database!$D452,IF(Summary!$E$1=Database!$E$1,Database!$E452,IF(Summary!$E$1=Database!$F$1,Database!$F452))))))</f>
        <v>SCORING  GUIDELINES</v>
      </c>
      <c r="F4" s="146" t="str">
        <f>IF(Summary!$E$1=Database!$A$1,Database!$A452,IF(Summary!$E$1=Database!$B$1,Database!$B452,IF(Summary!$E$1=Database!$C$1,Database!$C452,IF(Summary!$E$1=Database!$D$1,Database!$D452,IF(Summary!$E$1=Database!$E$1,Database!$E452,IF(Summary!$E$1=Database!$F$1,Database!$F452))))))</f>
        <v>SCORING  GUIDELINES</v>
      </c>
      <c r="G4" s="147" t="str">
        <f>IF(Summary!$E$1=Database!$A$1,Database!$A452,IF(Summary!$E$1=Database!$B$1,Database!$B452,IF(Summary!$E$1=Database!$C$1,Database!$C452,IF(Summary!$E$1=Database!$D$1,Database!$D452,IF(Summary!$E$1=Database!$E$1,Database!$E452,IF(Summary!$E$1=Database!$F$1,Database!$F452))))))</f>
        <v>SCORING  GUIDELINES</v>
      </c>
      <c r="H4" s="40">
        <f>IF(OR(H6="",H19=""),0,SUM(H6:H22)/COUNT(H6:H22)/5)</f>
        <v>0</v>
      </c>
      <c r="I4" s="40">
        <f>IF(OR(I6="",I7="",I8="",I9="",I10="",I11="",I12="",I13="",I14="",I17="",I18="",I19="",I20="",I21="",I22=""),0,SUM(I6:I22)/COUNT(I6:I22)/5)</f>
        <v>0</v>
      </c>
      <c r="J4" s="41"/>
      <c r="K4" s="65"/>
      <c r="L4" s="65"/>
      <c r="M4" s="65"/>
      <c r="N4" s="65"/>
    </row>
    <row r="5" spans="1:14" s="43" customFormat="1" ht="83.25" x14ac:dyDescent="0.2">
      <c r="B5" s="8"/>
      <c r="C5" s="8" t="str">
        <f>IF(Summary!$E$1=Database!$A$1,Database!$A452,IF(Summary!$E$1=Database!$B$1,Database!$B452,IF(Summary!$E$1=Database!$C$1,Database!$C452,IF(Summary!$E$1=Database!$D$1,Database!$D452,IF(Summary!$E$1=Database!$E$1,Database!$E452,IF(Summary!$E$1=Database!$F$1,Database!$F452))))))</f>
        <v>SCORING  GUIDELINES</v>
      </c>
      <c r="D5" s="4" t="str">
        <f>IF(Summary!$E$1=Database!$A$1,Database!$A470,IF(Summary!$E$1=Database!$B$1,Database!$B470,IF(Summary!$E$1=Database!$C$1,Database!$C470,IF(Summary!$E$1=Database!$D$1,Database!$D470,IF(Summary!$E$1=Database!$E$1,Database!$E470,IF(Summary!$E$1=Database!$F$1,Database!$F470))))))</f>
        <v>5 Points 
All documented processes in place with virtually no risk of process failure</v>
      </c>
      <c r="E5" s="4" t="str">
        <f>IF(Summary!$E$1=Database!$A$1,Database!$A488,IF(Summary!$E$1=Database!$B$1,Database!$B488,IF(Summary!$E$1=Database!$C$1,Database!$C488,IF(Summary!$E$1=Database!$D$1,Database!$D488,IF(Summary!$E$1=Database!$E$1,Database!$E488,IF(Summary!$E$1=Database!$F$1,Database!$F488))))))</f>
        <v>3 Points 
Most documented processes in place with only occasional risk of process failure</v>
      </c>
      <c r="F5" s="4" t="str">
        <f>IF(Summary!$E$1=Database!$A$1,Database!$A506,IF(Summary!$E$1=Database!$B$1,Database!$B506,IF(Summary!$E$1=Database!$C$1,Database!$C506,IF(Summary!$E$1=Database!$D$1,Database!$D506,IF(Summary!$E$1=Database!$E$1,Database!$E506,IF(Summary!$E$1=Database!$F$1,Database!$F506))))))</f>
        <v>0 Points 
Minimal or no documented processes in place.</v>
      </c>
      <c r="G5" s="5" t="str">
        <f>IF(Summary!$E$1=Database!$A$1,Database!$A524,IF(Summary!$E$1=Database!$B$1,Database!$B524,IF(Summary!$E$1=Database!$C$1,Database!$C524,IF(Summary!$E$1=Database!$D$1,Database!$D524,IF(Summary!$E$1=Database!$E$1,Database!$E524,IF(Summary!$E$1=Database!$F$1,Database!$F524))))))</f>
        <v>Notes</v>
      </c>
      <c r="H5" s="10" t="str">
        <f>IF(Summary!$E$1=Database!$A$1,Database!$A540,IF(Summary!$E$1=Database!$B$1,Database!$B540,IF(Summary!$E$1=Database!$C$1,Database!$C540,IF(Summary!$E$1=Database!$D$1,Database!$D540,IF(Summary!$E$1=Database!$E$1,Database!$E540,IF(Summary!$E$1=Database!$F$1,Database!$F540))))))</f>
        <v xml:space="preserve">SUPPLIER SELF SCORE
</v>
      </c>
      <c r="I5" s="10" t="str">
        <f>IF(Summary!$E$1=Database!$A$1,Database!$A541,IF(Summary!$E$1=Database!$B$1,Database!$B541,IF(Summary!$E$1=Database!$C$1,Database!$C541,IF(Summary!$E$1=Database!$D$1,Database!$D541,IF(Summary!$E$1=Database!$E$1,Database!$E541,IF(Summary!$E$1=Database!$F$1,Database!$F541))))))</f>
        <v xml:space="preserve">GEXPRO SERVICES SCORE
</v>
      </c>
      <c r="J5" s="42"/>
      <c r="K5" s="42"/>
    </row>
    <row r="6" spans="1:14" ht="61.5" x14ac:dyDescent="0.2">
      <c r="A6" s="63"/>
      <c r="B6" s="6" t="s">
        <v>80</v>
      </c>
      <c r="C6" s="6" t="str">
        <f>IF(Summary!$E$1=Database!$A$1,Database!$A453,IF(Summary!$E$1=Database!$B$1,Database!$B453,IF(Summary!$E$1=Database!$C$1,Database!$C453,IF(Summary!$E$1=Database!$D$1,Database!$D453,IF(Summary!$E$1=Database!$E$1,Database!$E453,IF(Summary!$E$1=Database!$F$1,Database!$F453))))))</f>
        <v xml:space="preserve">Safety Management System </v>
      </c>
      <c r="D6" s="123" t="str">
        <f>IF(Summary!$E$1=Database!$A$1,Database!$A471,IF(Summary!$E$1=Database!$B$1,Database!$B471,IF(Summary!$E$1=Database!$C$1,Database!$C471,IF(Summary!$E$1=Database!$D$1,Database!$D471,IF(Summary!$E$1=Database!$E$1,Database!$E471,IF(Summary!$E$1=Database!$F$1,Database!$F471))))))</f>
        <v>The supplier has a Safety Management System registered by a third party to ISO45001</v>
      </c>
      <c r="E6" s="62" t="str">
        <f>IF(Summary!$E$1=Database!$A$1,Database!$A489,IF(Summary!$E$1=Database!$B$1,Database!$B489,IF(Summary!$E$1=Database!$C$1,Database!$C489,IF(Summary!$E$1=Database!$D$1,Database!$D489,IF(Summary!$E$1=Database!$E$1,Database!$E489,IF(Summary!$E$1=Database!$F$1,Database!$F489))))))</f>
        <v>The supplier has a Safety Management System compliant with, but not registered to, ISO45001</v>
      </c>
      <c r="F6" s="53" t="str">
        <f>IF(Summary!$E$1=Database!$A$1,Database!$A507,IF(Summary!$E$1=Database!$B$1,Database!$B507,IF(Summary!$E$1=Database!$C$1,Database!$C507,IF(Summary!$E$1=Database!$D$1,Database!$D507,IF(Summary!$E$1=Database!$E$1,Database!$E507,IF(Summary!$E$1=Database!$F$1,Database!$F507))))))</f>
        <v>There is no evidence of a Safety Management System
Score at 0 if Unknown</v>
      </c>
      <c r="G6" s="122" t="str">
        <f>IF(Summary!$E$1=Database!$A$1,Database!$A525,IF(Summary!$E$1=Database!$B$1,Database!$B525,IF(Summary!$E$1=Database!$C$1,Database!$C525,IF(Summary!$E$1=Database!$D$1,Database!$D525,IF(Summary!$E$1=Database!$E$1,Database!$E525,IF(Summary!$E$1=Database!$F$1,Database!$F525))))))</f>
        <v>Note:  If the Supplier is registered to ISO45001, E2-E11 are optional for the Supplier, but must be verified by GEXPRO SERVICES during any site audit.  Please submit a copy of ISO45001 certification and continue with E12.</v>
      </c>
      <c r="H6" s="7"/>
      <c r="I6" s="7"/>
      <c r="J6" s="77"/>
      <c r="K6" s="65"/>
      <c r="L6" s="63"/>
      <c r="M6" s="63"/>
      <c r="N6" s="63"/>
    </row>
    <row r="7" spans="1:14" ht="48" x14ac:dyDescent="0.2">
      <c r="A7" s="63"/>
      <c r="B7" s="6" t="s">
        <v>81</v>
      </c>
      <c r="C7" s="6" t="str">
        <f>IF(Summary!$E$1=Database!$A$1,Database!$A454,IF(Summary!$E$1=Database!$B$1,Database!$B454,IF(Summary!$E$1=Database!$C$1,Database!$C454,IF(Summary!$E$1=Database!$D$1,Database!$D454,IF(Summary!$E$1=Database!$E$1,Database!$E454,IF(Summary!$E$1=Database!$F$1,Database!$F454))))))</f>
        <v>Safety Management</v>
      </c>
      <c r="D7" s="123" t="str">
        <f>IF(Summary!$E$1=Database!$A$1,Database!$A472,IF(Summary!$E$1=Database!$B$1,Database!$B472,IF(Summary!$E$1=Database!$C$1,Database!$C472,IF(Summary!$E$1=Database!$D$1,Database!$D472,IF(Summary!$E$1=Database!$E$1,Database!$E472,IF(Summary!$E$1=Database!$F$1,Database!$F472))))))</f>
        <v>A senior management representative has been appointed who is responsible for ensuring the working environment meets the requirements of ISO45001.</v>
      </c>
      <c r="E7" s="67" t="str">
        <f>IF(Summary!$E$1=Database!$A$1,Database!$A490,IF(Summary!$E$1=Database!$B$1,Database!$B490,IF(Summary!$E$1=Database!$C$1,Database!$C490,IF(Summary!$E$1=Database!$D$1,Database!$D490,IF(Summary!$E$1=Database!$E$1,Database!$E490,IF(Summary!$E$1=Database!$F$1,Database!$F490))))))</f>
        <v>There is a resource idenntified, but has not been formally trained.</v>
      </c>
      <c r="F7" s="53" t="str">
        <f>IF(Summary!$E$1=Database!$A$1,Database!$A508,IF(Summary!$E$1=Database!$B$1,Database!$B508,IF(Summary!$E$1=Database!$C$1,Database!$C508,IF(Summary!$E$1=Database!$D$1,Database!$D508,IF(Summary!$E$1=Database!$E$1,Database!$E508,IF(Summary!$E$1=Database!$F$1,Database!$F508))))))</f>
        <v>There is no resource responsible for environmental health and safety
Score at 0 if Unknown</v>
      </c>
      <c r="G7" s="72"/>
      <c r="H7" s="7"/>
      <c r="I7" s="7"/>
      <c r="J7" s="77"/>
      <c r="K7" s="65"/>
      <c r="L7" s="63"/>
      <c r="M7" s="63"/>
      <c r="N7" s="63"/>
    </row>
    <row r="8" spans="1:14" s="11" customFormat="1" ht="72" x14ac:dyDescent="0.2">
      <c r="A8" s="63"/>
      <c r="B8" s="6" t="s">
        <v>82</v>
      </c>
      <c r="C8" s="6" t="str">
        <f>IF(Summary!$E$1=Database!$A$1,Database!$A455,IF(Summary!$E$1=Database!$B$1,Database!$B455,IF(Summary!$E$1=Database!$C$1,Database!$C455,IF(Summary!$E$1=Database!$D$1,Database!$D455,IF(Summary!$E$1=Database!$E$1,Database!$E455,IF(Summary!$E$1=Database!$F$1,Database!$F455))))))</f>
        <v>Safety Management</v>
      </c>
      <c r="D8" s="9" t="str">
        <f>IF(Summary!$E$1=Database!$A$1,Database!$A473,IF(Summary!$E$1=Database!$B$1,Database!$B473,IF(Summary!$E$1=Database!$C$1,Database!$C473,IF(Summary!$E$1=Database!$D$1,Database!$D473,IF(Summary!$E$1=Database!$E$1,Database!$E473,IF(Summary!$E$1=Database!$F$1,Database!$F473))))))</f>
        <v>The factory or workplace shall be a safe and healthy work environment and steps taken to prevent occupational injury or illness and minimise or eliminate the cause of all hazards which may lead to occupational injury or illness.</v>
      </c>
      <c r="E8" s="51"/>
      <c r="F8" s="53" t="str">
        <f>IF(Summary!$E$1=Database!$A$1,Database!$A509,IF(Summary!$E$1=Database!$B$1,Database!$B509,IF(Summary!$E$1=Database!$C$1,Database!$C509,IF(Summary!$E$1=Database!$D$1,Database!$D509,IF(Summary!$E$1=Database!$E$1,Database!$E509,IF(Summary!$E$1=Database!$F$1,Database!$F509))))))</f>
        <v>The factory or workplace is not a safe and healthy work environment</v>
      </c>
      <c r="G8" s="72"/>
      <c r="H8" s="7"/>
      <c r="I8" s="7"/>
      <c r="J8" s="65"/>
      <c r="K8" s="65"/>
      <c r="L8" s="63"/>
      <c r="M8" s="63"/>
      <c r="N8" s="63"/>
    </row>
    <row r="9" spans="1:14" s="11" customFormat="1" ht="36" x14ac:dyDescent="0.2">
      <c r="A9" s="63"/>
      <c r="B9" s="6" t="s">
        <v>83</v>
      </c>
      <c r="C9" s="6" t="str">
        <f>IF(Summary!$E$1=Database!$A$1,Database!$A456,IF(Summary!$E$1=Database!$B$1,Database!$B456,IF(Summary!$E$1=Database!$C$1,Database!$C456,IF(Summary!$E$1=Database!$D$1,Database!$D456,IF(Summary!$E$1=Database!$E$1,Database!$E456,IF(Summary!$E$1=Database!$F$1,Database!$F456))))))</f>
        <v xml:space="preserve">Safety Permits </v>
      </c>
      <c r="D9" s="9" t="str">
        <f>IF(Summary!$E$1=Database!$A$1,Database!$A474,IF(Summary!$E$1=Database!$B$1,Database!$B474,IF(Summary!$E$1=Database!$C$1,Database!$C474,IF(Summary!$E$1=Database!$D$1,Database!$D474,IF(Summary!$E$1=Database!$E$1,Database!$E474,IF(Summary!$E$1=Database!$F$1,Database!$F474))))))</f>
        <v>All health and safety permits required to conduct operations (current or proposed) at the facility are in place</v>
      </c>
      <c r="E9" s="53" t="str">
        <f>IF(Summary!$E$1=Database!$A$1,Database!$A492,IF(Summary!$E$1=Database!$B$1,Database!$B492,IF(Summary!$E$1=Database!$C$1,Database!$C492,IF(Summary!$E$1=Database!$D$1,Database!$D492,IF(Summary!$E$1=Database!$E$1,Database!$E492,IF(Summary!$E$1=Database!$F$1,Database!$F492))))))</f>
        <v>Overall Business License is available, but Individual permits are not</v>
      </c>
      <c r="F9" s="53" t="str">
        <f>IF(Summary!$E$1=Database!$A$1,Database!$A510,IF(Summary!$E$1=Database!$B$1,Database!$B510,IF(Summary!$E$1=Database!$C$1,Database!$C510,IF(Summary!$E$1=Database!$D$1,Database!$D510,IF(Summary!$E$1=Database!$E$1,Database!$E510,IF(Summary!$E$1=Database!$F$1,Database!$F510))))))</f>
        <v>Permits are not available for review
Score at 0 if Unknown</v>
      </c>
      <c r="G9" s="72"/>
      <c r="H9" s="7"/>
      <c r="I9" s="7"/>
      <c r="J9" s="65"/>
      <c r="K9" s="65"/>
      <c r="L9" s="63"/>
      <c r="M9" s="63"/>
      <c r="N9" s="63"/>
    </row>
    <row r="10" spans="1:14" s="11" customFormat="1" ht="72" x14ac:dyDescent="0.2">
      <c r="A10" s="65"/>
      <c r="B10" s="6" t="s">
        <v>84</v>
      </c>
      <c r="C10" s="6" t="str">
        <f>IF(Summary!$E$1=Database!$A$1,Database!$A457,IF(Summary!$E$1=Database!$B$1,Database!$B457,IF(Summary!$E$1=Database!$C$1,Database!$C457,IF(Summary!$E$1=Database!$D$1,Database!$D457,IF(Summary!$E$1=Database!$E$1,Database!$E457,IF(Summary!$E$1=Database!$F$1,Database!$F457))))))</f>
        <v xml:space="preserve">Fire Code Permits  </v>
      </c>
      <c r="D10" s="9" t="str">
        <f>IF(Summary!$E$1=Database!$A$1,Database!$A475,IF(Summary!$E$1=Database!$B$1,Database!$B475,IF(Summary!$E$1=Database!$C$1,Database!$C475,IF(Summary!$E$1=Database!$D$1,Database!$D475,IF(Summary!$E$1=Database!$E$1,Database!$E475,IF(Summary!$E$1=Database!$F$1,Database!$F475))))))</f>
        <v xml:space="preserve">All local fire code authorizations are in place.  (Applicable fire requirements may be contained in the building code or general building construction or operating permit).
</v>
      </c>
      <c r="E10" s="53" t="str">
        <f>IF(Summary!$E$1=Database!$A$1,Database!$A493,IF(Summary!$E$1=Database!$B$1,Database!$B493,IF(Summary!$E$1=Database!$C$1,Database!$C493,IF(Summary!$E$1=Database!$D$1,Database!$D493,IF(Summary!$E$1=Database!$E$1,Database!$E493,IF(Summary!$E$1=Database!$F$1,Database!$F493))))))</f>
        <v>Overall Business License is available, but Individual permits are not</v>
      </c>
      <c r="F10" s="9" t="str">
        <f>IF(Summary!$E$1=Database!$A$1,Database!$A511,IF(Summary!$E$1=Database!$B$1,Database!$B511,IF(Summary!$E$1=Database!$C$1,Database!$C511,IF(Summary!$E$1=Database!$D$1,Database!$D511,IF(Summary!$E$1=Database!$E$1,Database!$E511,IF(Summary!$E$1=Database!$F$1,Database!$F511))))))</f>
        <v>Permits are not available for review
Score at 0 if Unknown</v>
      </c>
      <c r="G10" s="72"/>
      <c r="H10" s="7"/>
      <c r="I10" s="7"/>
      <c r="J10" s="65"/>
      <c r="K10" s="65"/>
      <c r="L10" s="63"/>
      <c r="M10" s="63"/>
      <c r="N10" s="63"/>
    </row>
    <row r="11" spans="1:14" ht="37.5" x14ac:dyDescent="0.2">
      <c r="A11" s="65"/>
      <c r="B11" s="6" t="s">
        <v>85</v>
      </c>
      <c r="C11" s="6" t="str">
        <f>IF(Summary!$E$1=Database!$A$1,Database!$A458,IF(Summary!$E$1=Database!$B$1,Database!$B458,IF(Summary!$E$1=Database!$C$1,Database!$C458,IF(Summary!$E$1=Database!$D$1,Database!$D458,IF(Summary!$E$1=Database!$E$1,Database!$E458,IF(Summary!$E$1=Database!$F$1,Database!$F458))))))</f>
        <v xml:space="preserve">Fatalities </v>
      </c>
      <c r="D11" s="9" t="str">
        <f>IF(Summary!$E$1=Database!$A$1,Database!$A476,IF(Summary!$E$1=Database!$B$1,Database!$B476,IF(Summary!$E$1=Database!$C$1,Database!$C476,IF(Summary!$E$1=Database!$D$1,Database!$D476,IF(Summary!$E$1=Database!$E$1,Database!$E476,IF(Summary!$E$1=Database!$F$1,Database!$F476))))))</f>
        <v>During the last 5 years, the company has not experienced any fatalities? If the company had a fatality, please provide details.</v>
      </c>
      <c r="E11" s="51"/>
      <c r="F11" s="9" t="str">
        <f>IF(Summary!$E$1=Database!$A$1,Database!$A512,IF(Summary!$E$1=Database!$B$1,Database!$B512,IF(Summary!$E$1=Database!$C$1,Database!$C512,IF(Summary!$E$1=Database!$D$1,Database!$D512,IF(Summary!$E$1=Database!$E$1,Database!$E512,IF(Summary!$E$1=Database!$F$1,Database!$F512))))))</f>
        <v>There has been at least 1 fatality in last 5 years
Score at 0 if Unknown</v>
      </c>
      <c r="G11" s="72"/>
      <c r="H11" s="7"/>
      <c r="I11" s="7"/>
      <c r="J11" s="63"/>
      <c r="K11" s="63"/>
      <c r="L11" s="63"/>
      <c r="M11" s="63"/>
      <c r="N11" s="63"/>
    </row>
    <row r="12" spans="1:14" s="45" customFormat="1" ht="72" x14ac:dyDescent="0.2">
      <c r="A12" s="65"/>
      <c r="B12" s="6" t="s">
        <v>86</v>
      </c>
      <c r="C12" s="6" t="str">
        <f>IF(Summary!$E$1=Database!$A$1,Database!$A459,IF(Summary!$E$1=Database!$B$1,Database!$B459,IF(Summary!$E$1=Database!$C$1,Database!$C459,IF(Summary!$E$1=Database!$D$1,Database!$D459,IF(Summary!$E$1=Database!$E$1,Database!$E459,IF(Summary!$E$1=Database!$F$1,Database!$F459))))))</f>
        <v>Injuries</v>
      </c>
      <c r="D12" s="9" t="str">
        <f>IF(Summary!$E$1=Database!$A$1,Database!$A477,IF(Summary!$E$1=Database!$B$1,Database!$B477,IF(Summary!$E$1=Database!$C$1,Database!$C477,IF(Summary!$E$1=Database!$D$1,Database!$D477,IF(Summary!$E$1=Database!$E$1,Database!$E477,IF(Summary!$E$1=Database!$F$1,Database!$F477))))))</f>
        <v>During the last 5 years, the company has not experienced any serious injuries. A serious injury is one that requires hospitalization for more than 24 hours. If you have had serious injury cases in this period, please provide details.</v>
      </c>
      <c r="E12" s="51"/>
      <c r="F12" s="9" t="str">
        <f>IF(Summary!$E$1=Database!$A$1,Database!$A513,IF(Summary!$E$1=Database!$B$1,Database!$B513,IF(Summary!$E$1=Database!$C$1,Database!$C513,IF(Summary!$E$1=Database!$D$1,Database!$D513,IF(Summary!$E$1=Database!$E$1,Database!$E513,IF(Summary!$E$1=Database!$F$1,Database!$F513))))))</f>
        <v>There has been at least 1 serious injury in last 5 years
Score at 0 if Unknown</v>
      </c>
      <c r="G12" s="72"/>
      <c r="H12" s="7"/>
      <c r="I12" s="7"/>
    </row>
    <row r="13" spans="1:14" s="45" customFormat="1" ht="60" x14ac:dyDescent="0.2">
      <c r="A13" s="65"/>
      <c r="B13" s="6" t="s">
        <v>87</v>
      </c>
      <c r="C13" s="6" t="str">
        <f>IF(Summary!$E$1=Database!$A$1,Database!$A460,IF(Summary!$E$1=Database!$B$1,Database!$B460,IF(Summary!$E$1=Database!$C$1,Database!$C460,IF(Summary!$E$1=Database!$D$1,Database!$D460,IF(Summary!$E$1=Database!$E$1,Database!$E460,IF(Summary!$E$1=Database!$F$1,Database!$F460))))))</f>
        <v>Industrial Location</v>
      </c>
      <c r="D13" s="9" t="str">
        <f>IF(Summary!$E$1=Database!$A$1,Database!$A478,IF(Summary!$E$1=Database!$B$1,Database!$B478,IF(Summary!$E$1=Database!$C$1,Database!$C478,IF(Summary!$E$1=Database!$D$1,Database!$D478,IF(Summary!$E$1=Database!$E$1,Database!$E478,IF(Summary!$E$1=Database!$F$1,Database!$F478))))))</f>
        <v>The facility is not located at least 100 meters away from any schools, nursing homes, daycare centers, residences or other sensitive uses. If the facility is located within 100 meters of such an entity, please provide details.</v>
      </c>
      <c r="E13" s="51"/>
      <c r="F13" s="9" t="str">
        <f>IF(Summary!$E$1=Database!$A$1,Database!$A514,IF(Summary!$E$1=Database!$B$1,Database!$B514,IF(Summary!$E$1=Database!$C$1,Database!$C514,IF(Summary!$E$1=Database!$D$1,Database!$D514,IF(Summary!$E$1=Database!$E$1,Database!$E514,IF(Summary!$E$1=Database!$F$1,Database!$F514))))))</f>
        <v>The facility is located within 100 meters of schools, nursing homes, etc.
Score at 0 if Unknown</v>
      </c>
      <c r="G13" s="72"/>
      <c r="H13" s="7"/>
      <c r="I13" s="7"/>
    </row>
    <row r="14" spans="1:14" ht="48" x14ac:dyDescent="0.2">
      <c r="A14" s="63"/>
      <c r="B14" s="6" t="s">
        <v>88</v>
      </c>
      <c r="C14" s="6" t="str">
        <f>IF(Summary!$E$1=Database!$A$1,Database!$A461,IF(Summary!$E$1=Database!$B$1,Database!$B461,IF(Summary!$E$1=Database!$C$1,Database!$C461,IF(Summary!$E$1=Database!$D$1,Database!$D461,IF(Summary!$E$1=Database!$E$1,Database!$E461,IF(Summary!$E$1=Database!$F$1,Database!$F461))))))</f>
        <v>PPE</v>
      </c>
      <c r="D14" s="9" t="str">
        <f>IF(Summary!$E$1=Database!$A$1,Database!$A479,IF(Summary!$E$1=Database!$B$1,Database!$B479,IF(Summary!$E$1=Database!$C$1,Database!$C479,IF(Summary!$E$1=Database!$D$1,Database!$D479,IF(Summary!$E$1=Database!$E$1,Database!$E479,IF(Summary!$E$1=Database!$F$1,Database!$F479))))))</f>
        <v>Where hazards remain in the workplace environment, workers shall be provided with appropriate personal protective equipment at the organisations own expense.</v>
      </c>
      <c r="E14" s="9" t="str">
        <f>IF(Summary!$E$1=Database!$A$1,Database!$A497,IF(Summary!$E$1=Database!$B$1,Database!$B497,IF(Summary!$E$1=Database!$C$1,Database!$C497,IF(Summary!$E$1=Database!$D$1,Database!$D497,IF(Summary!$E$1=Database!$E$1,Database!$E497,IF(Summary!$E$1=Database!$F$1,Database!$F497))))))</f>
        <v>Some factory workers are wearing PPE, but not all and there is an internal procedure that is not strictly enforced. (finding)</v>
      </c>
      <c r="F14" s="9" t="str">
        <f>IF(Summary!$E$1=Database!$A$1,Database!$A515,IF(Summary!$E$1=Database!$B$1,Database!$B515,IF(Summary!$E$1=Database!$C$1,Database!$C515,IF(Summary!$E$1=Database!$D$1,Database!$D515,IF(Summary!$E$1=Database!$E$1,Database!$E515,IF(Summary!$E$1=Database!$F$1,Database!$F515))))))</f>
        <v>None of the workers are wearing proper PPE and no evidence exists of signage or a written procedure.(finding)</v>
      </c>
      <c r="G14" s="72"/>
      <c r="H14" s="7"/>
      <c r="I14" s="7"/>
      <c r="J14" s="63"/>
      <c r="K14" s="63"/>
      <c r="L14" s="63"/>
      <c r="M14" s="63"/>
      <c r="N14" s="63"/>
    </row>
    <row r="15" spans="1:14" ht="58.5" x14ac:dyDescent="0.2">
      <c r="A15" s="63"/>
      <c r="B15" s="125" t="s">
        <v>89</v>
      </c>
      <c r="C15" s="126" t="str">
        <f>IF(Summary!$E$1=Database!$A$1,Database!$A462,IF(Summary!$E$1=Database!$B$1,Database!$B462,IF(Summary!$E$1=Database!$C$1,Database!$C462,IF(Summary!$E$1=Database!$D$1,Database!$D462,IF(Summary!$E$1=Database!$E$1,Database!$E462,IF(Summary!$E$1=Database!$F$1,Database!$F462))))))</f>
        <v>Hazardous Materials Management</v>
      </c>
      <c r="D15" s="127" t="str">
        <f>IF(Summary!$E$1=Database!$A$1,Database!$A480,IF(Summary!$E$1=Database!$B$1,Database!$B480,IF(Summary!$E$1=Database!$C$1,Database!$C480,IF(Summary!$E$1=Database!$D$1,Database!$D480,IF(Summary!$E$1=Database!$E$1,Database!$E480,IF(Summary!$E$1=Database!$F$1,Database!$F480))))))</f>
        <v>Hazardous materials were controlled using SDS (Safety Data Sheet). Workers who might come in contact with these materials have access to the SDS.</v>
      </c>
      <c r="E15" s="127" t="str">
        <f>IF(Summary!$E$1=Database!$A$1,Database!$A498,IF(Summary!$E$1=Database!$B$1,Database!$B498,IF(Summary!$E$1=Database!$C$1,Database!$C498,IF(Summary!$E$1=Database!$D$1,Database!$D498,IF(Summary!$E$1=Database!$E$1,Database!$E498,IF(Summary!$E$1=Database!$F$1,Database!$F498))))))</f>
        <v>Not all workers have access to the SDS documents.</v>
      </c>
      <c r="F15" s="127" t="str">
        <f>IF(Summary!$E$1=Database!$A$1,Database!$A516,IF(Summary!$E$1=Database!$B$1,Database!$B516,IF(Summary!$E$1=Database!$C$1,Database!$C516,IF(Summary!$E$1=Database!$D$1,Database!$D516,IF(Summary!$E$1=Database!$E$1,Database!$E516,IF(Summary!$E$1=Database!$F$1,Database!$F516))))))</f>
        <v xml:space="preserve">SDS (Safety Data Sheet) is not available. There is no other documentations on how to store, handle, transport and clean up the hazardous materials. </v>
      </c>
      <c r="G15" s="128"/>
      <c r="H15" s="87"/>
      <c r="I15" s="87"/>
      <c r="J15" s="63"/>
      <c r="K15" s="63"/>
      <c r="L15" s="63"/>
      <c r="M15" s="63"/>
      <c r="N15" s="63"/>
    </row>
    <row r="16" spans="1:14" ht="48" x14ac:dyDescent="0.2">
      <c r="A16" s="63"/>
      <c r="B16" s="125" t="s">
        <v>90</v>
      </c>
      <c r="C16" s="126" t="str">
        <f>IF(Summary!$E$1=Database!$A$1,Database!$A463,IF(Summary!$E$1=Database!$B$1,Database!$B463,IF(Summary!$E$1=Database!$C$1,Database!$C463,IF(Summary!$E$1=Database!$D$1,Database!$D463,IF(Summary!$E$1=Database!$E$1,Database!$E463,IF(Summary!$E$1=Database!$F$1,Database!$F463))))))</f>
        <v>Safety Manual</v>
      </c>
      <c r="D16" s="127" t="str">
        <f>IF(Summary!$E$1=Database!$A$1,Database!$A481,IF(Summary!$E$1=Database!$B$1,Database!$B481,IF(Summary!$E$1=Database!$C$1,Database!$C481,IF(Summary!$E$1=Database!$D$1,Database!$D481,IF(Summary!$E$1=Database!$E$1,Database!$E481,IF(Summary!$E$1=Database!$F$1,Database!$F481))))))</f>
        <v>Safety manual/procedure is available to provide instruction on safety hazard prevention/ avoidance and emergency response. All the employees know how to access to them.</v>
      </c>
      <c r="E16" s="127" t="str">
        <f>IF(Summary!$E$1=Database!$A$1,Database!$A499,IF(Summary!$E$1=Database!$B$1,Database!$B499,IF(Summary!$E$1=Database!$C$1,Database!$C499,IF(Summary!$E$1=Database!$D$1,Database!$D499,IF(Summary!$E$1=Database!$E$1,Database!$E499,IF(Summary!$E$1=Database!$F$1,Database!$F499))))))</f>
        <v>Safety manual/procedure is not updated on timely basis and/or not all the employees know how to access to them.</v>
      </c>
      <c r="F16" s="127" t="str">
        <f>IF(Summary!$E$1=Database!$A$1,Database!$A517,IF(Summary!$E$1=Database!$B$1,Database!$B517,IF(Summary!$E$1=Database!$C$1,Database!$C517,IF(Summary!$E$1=Database!$D$1,Database!$D517,IF(Summary!$E$1=Database!$E$1,Database!$E517,IF(Summary!$E$1=Database!$F$1,Database!$F517))))))</f>
        <v xml:space="preserve">Safety manual/procedure are mainly missing or insufficient. </v>
      </c>
      <c r="G16" s="127" t="str">
        <f>IF(Summary!$E$1=Database!$A$1,Database!$A533,IF(Summary!$E$1=Database!$B$1,Database!$B533,IF(Summary!$E$1=Database!$C$1,Database!$C533,IF(Summary!$E$1=Database!$D$1,Database!$D533,IF(Summary!$E$1=Database!$E$1,Database!$E533,IF(Summary!$E$1=Database!$F$1,Database!$F533))))))</f>
        <v>List the applicable document number and expiration date</v>
      </c>
      <c r="H16" s="87"/>
      <c r="I16" s="87"/>
      <c r="J16" s="63"/>
      <c r="K16" s="63"/>
      <c r="L16" s="63"/>
      <c r="M16" s="63"/>
      <c r="N16" s="63"/>
    </row>
    <row r="17" spans="1:14" s="48" customFormat="1" ht="36" x14ac:dyDescent="0.2">
      <c r="A17" s="63"/>
      <c r="B17" s="129" t="s">
        <v>91</v>
      </c>
      <c r="C17" s="6" t="str">
        <f>IF(Summary!$E$1=Database!$A$1,Database!$A464,IF(Summary!$E$1=Database!$B$1,Database!$B464,IF(Summary!$E$1=Database!$C$1,Database!$C464,IF(Summary!$E$1=Database!$D$1,Database!$D464,IF(Summary!$E$1=Database!$E$1,Database!$E464,IF(Summary!$E$1=Database!$F$1,Database!$F464))))))</f>
        <v xml:space="preserve">Fire Drills  </v>
      </c>
      <c r="D17" s="67" t="str">
        <f>IF(Summary!$E$1=Database!$A$1,Database!$A482,IF(Summary!$E$1=Database!$B$1,Database!$B482,IF(Summary!$E$1=Database!$C$1,Database!$C482,IF(Summary!$E$1=Database!$D$1,Database!$D482,IF(Summary!$E$1=Database!$E$1,Database!$E482,IF(Summary!$E$1=Database!$F$1,Database!$F482))))))</f>
        <v>Fire drills at least annually and documented.</v>
      </c>
      <c r="E17" s="67" t="str">
        <f>IF(Summary!$E$1=Database!$A$1,Database!$A500,IF(Summary!$E$1=Database!$B$1,Database!$B500,IF(Summary!$E$1=Database!$C$1,Database!$C500,IF(Summary!$E$1=Database!$D$1,Database!$D500,IF(Summary!$E$1=Database!$E$1,Database!$E500,IF(Summary!$E$1=Database!$F$1,Database!$F500))))))</f>
        <v>Fire drills are conducted, but not to the frequency required.</v>
      </c>
      <c r="F17" s="53" t="str">
        <f>IF(Summary!$E$1=Database!$A$1,Database!$A518,IF(Summary!$E$1=Database!$B$1,Database!$B518,IF(Summary!$E$1=Database!$C$1,Database!$C518,IF(Summary!$E$1=Database!$D$1,Database!$D518,IF(Summary!$E$1=Database!$E$1,Database!$E518,IF(Summary!$E$1=Database!$F$1,Database!$F518))))))</f>
        <v>Fire drills are not conducted or not documented. 
Score at 0 if Unknown</v>
      </c>
      <c r="G17" s="55"/>
      <c r="H17" s="7"/>
      <c r="I17" s="7"/>
      <c r="J17" s="68"/>
      <c r="K17" s="68"/>
      <c r="L17" s="68"/>
      <c r="M17" s="68"/>
      <c r="N17" s="68"/>
    </row>
    <row r="18" spans="1:14" s="48" customFormat="1" ht="48" x14ac:dyDescent="0.2">
      <c r="A18" s="63"/>
      <c r="B18" s="129" t="s">
        <v>92</v>
      </c>
      <c r="C18" s="6" t="str">
        <f>IF(Summary!$E$1=Database!$A$1,Database!$A465,IF(Summary!$E$1=Database!$B$1,Database!$B465,IF(Summary!$E$1=Database!$C$1,Database!$C465,IF(Summary!$E$1=Database!$D$1,Database!$D465,IF(Summary!$E$1=Database!$E$1,Database!$E465,IF(Summary!$E$1=Database!$F$1,Database!$F465))))))</f>
        <v>Alarm Systems</v>
      </c>
      <c r="D18" s="9" t="str">
        <f>IF(Summary!$E$1=Database!$A$1,Database!$A483,IF(Summary!$E$1=Database!$B$1,Database!$B483,IF(Summary!$E$1=Database!$C$1,Database!$C483,IF(Summary!$E$1=Database!$D$1,Database!$D483,IF(Summary!$E$1=Database!$E$1,Database!$E483,IF(Summary!$E$1=Database!$F$1,Database!$F483))))))</f>
        <v>Emergency alarm systems are tested and documented at least every six months.</v>
      </c>
      <c r="E18" s="53" t="str">
        <f>IF(Summary!$E$1=Database!$A$1,Database!$A501,IF(Summary!$E$1=Database!$B$1,Database!$B501,IF(Summary!$E$1=Database!$C$1,Database!$C501,IF(Summary!$E$1=Database!$D$1,Database!$D501,IF(Summary!$E$1=Database!$E$1,Database!$E501,IF(Summary!$E$1=Database!$F$1,Database!$F501))))))</f>
        <v>Alarm systems are tested, but not to the frequency required.</v>
      </c>
      <c r="F18" s="53" t="str">
        <f>IF(Summary!$E$1=Database!$A$1,Database!$A519,IF(Summary!$E$1=Database!$B$1,Database!$B519,IF(Summary!$E$1=Database!$C$1,Database!$C519,IF(Summary!$E$1=Database!$D$1,Database!$D519,IF(Summary!$E$1=Database!$E$1,Database!$E519,IF(Summary!$E$1=Database!$F$1,Database!$F519))))))</f>
        <v xml:space="preserve">Alarm systems do not exist or are not tested and not documented. 
Score at 0 if Unknown
</v>
      </c>
      <c r="G18" s="72"/>
      <c r="H18" s="7"/>
      <c r="I18" s="7"/>
      <c r="J18" s="68"/>
      <c r="K18" s="68"/>
      <c r="L18" s="68"/>
      <c r="M18" s="68"/>
      <c r="N18" s="68"/>
    </row>
    <row r="19" spans="1:14" ht="66.75" x14ac:dyDescent="0.2">
      <c r="A19" s="68"/>
      <c r="B19" s="129" t="s">
        <v>93</v>
      </c>
      <c r="C19" s="6" t="str">
        <f>IF(Summary!$E$1=Database!$A$1,Database!$A466,IF(Summary!$E$1=Database!$B$1,Database!$B466,IF(Summary!$E$1=Database!$C$1,Database!$C466,IF(Summary!$E$1=Database!$D$1,Database!$D466,IF(Summary!$E$1=Database!$E$1,Database!$E466,IF(Summary!$E$1=Database!$F$1,Database!$F466))))))</f>
        <v xml:space="preserve">Environmental Management System </v>
      </c>
      <c r="D19" s="9" t="str">
        <f>IF(Summary!$E$1=Database!$A$1,Database!$A484,IF(Summary!$E$1=Database!$B$1,Database!$B484,IF(Summary!$E$1=Database!$C$1,Database!$C484,IF(Summary!$E$1=Database!$D$1,Database!$D484,IF(Summary!$E$1=Database!$E$1,Database!$E484,IF(Summary!$E$1=Database!$F$1,Database!$F484))))))</f>
        <v>The supplier has an Environmental Management System registered by a third party to ISO14001</v>
      </c>
      <c r="E19" s="9" t="str">
        <f>IF(Summary!$E$1=Database!$A$1,Database!$A502,IF(Summary!$E$1=Database!$B$1,Database!$B502,IF(Summary!$E$1=Database!$C$1,Database!$C502,IF(Summary!$E$1=Database!$D$1,Database!$D502,IF(Summary!$E$1=Database!$E$1,Database!$E502,IF(Summary!$E$1=Database!$F$1,Database!$F502))))))</f>
        <v>The supplier has an Environmental Management System compliant with, but not registered to, ISO14001</v>
      </c>
      <c r="F19" s="9" t="str">
        <f>IF(Summary!$E$1=Database!$A$1,Database!$A520,IF(Summary!$E$1=Database!$B$1,Database!$B520,IF(Summary!$E$1=Database!$C$1,Database!$C520,IF(Summary!$E$1=Database!$D$1,Database!$D520,IF(Summary!$E$1=Database!$E$1,Database!$E520,IF(Summary!$E$1=Database!$F$1,Database!$F520))))))</f>
        <v>There is no evidence of an Environmental Management System
Score at 0 if Unknown</v>
      </c>
      <c r="G19" s="84" t="str">
        <f>IF(Summary!$E$1=Database!$A$1,Database!$A536,IF(Summary!$E$1=Database!$B$1,Database!$B536,IF(Summary!$E$1=Database!$C$1,Database!$C536,IF(Summary!$E$1=Database!$D$1,Database!$D536,IF(Summary!$E$1=Database!$E$1,Database!$E536,IF(Summary!$E$1=Database!$F$1,Database!$F536))))))</f>
        <v>Note:  If the Supplier is registered to ISO14001, E13-E15 are optional for the Supplier, but must be verified by GEXPRO SERVICES during any site audit.  Please submit a copy of ISO14001 certification.</v>
      </c>
      <c r="H19" s="7"/>
      <c r="I19" s="7"/>
      <c r="J19" s="63"/>
      <c r="K19" s="63"/>
      <c r="L19" s="63"/>
      <c r="M19" s="63"/>
      <c r="N19" s="63"/>
    </row>
    <row r="20" spans="1:14" ht="37.5" x14ac:dyDescent="0.2">
      <c r="A20" s="45"/>
      <c r="B20" s="129" t="s">
        <v>94</v>
      </c>
      <c r="C20" s="6" t="str">
        <f>IF(Summary!$E$1=Database!$A$1,Database!$A467,IF(Summary!$E$1=Database!$B$1,Database!$B467,IF(Summary!$E$1=Database!$C$1,Database!$C467,IF(Summary!$E$1=Database!$D$1,Database!$D467,IF(Summary!$E$1=Database!$E$1,Database!$E467,IF(Summary!$E$1=Database!$F$1,Database!$F467))))))</f>
        <v xml:space="preserve">Environmental Permits </v>
      </c>
      <c r="D20" s="9" t="str">
        <f>IF(Summary!$E$1=Database!$A$1,Database!$A485,IF(Summary!$E$1=Database!$B$1,Database!$B485,IF(Summary!$E$1=Database!$C$1,Database!$C485,IF(Summary!$E$1=Database!$D$1,Database!$D485,IF(Summary!$E$1=Database!$E$1,Database!$E485,IF(Summary!$E$1=Database!$F$1,Database!$F485))))))</f>
        <v>All environmental permits required to conduct operations (current or proposed) at the facility are in place</v>
      </c>
      <c r="E20" s="9" t="str">
        <f>IF(Summary!$E$1=Database!$A$1,Database!$A503,IF(Summary!$E$1=Database!$B$1,Database!$B503,IF(Summary!$E$1=Database!$C$1,Database!$C503,IF(Summary!$E$1=Database!$D$1,Database!$D503,IF(Summary!$E$1=Database!$E$1,Database!$E503,IF(Summary!$E$1=Database!$F$1,Database!$F503))))))</f>
        <v>Overall Business License is available, but Individual permits are not</v>
      </c>
      <c r="F20" s="9" t="str">
        <f>IF(Summary!$E$1=Database!$A$1,Database!$A521,IF(Summary!$E$1=Database!$B$1,Database!$B521,IF(Summary!$E$1=Database!$C$1,Database!$C521,IF(Summary!$E$1=Database!$D$1,Database!$D521,IF(Summary!$E$1=Database!$E$1,Database!$E521,IF(Summary!$E$1=Database!$F$1,Database!$F521))))))</f>
        <v>Permits are not available for review
Score at 0 if Unknown</v>
      </c>
      <c r="G20" s="72"/>
      <c r="H20" s="7"/>
      <c r="I20" s="7"/>
      <c r="J20" s="63"/>
      <c r="K20" s="63"/>
      <c r="L20" s="63"/>
      <c r="M20" s="63"/>
      <c r="N20" s="63"/>
    </row>
    <row r="21" spans="1:14" s="11" customFormat="1" ht="84" x14ac:dyDescent="0.2">
      <c r="A21" s="45"/>
      <c r="B21" s="129" t="s">
        <v>2443</v>
      </c>
      <c r="C21" s="6" t="str">
        <f>IF(Summary!$E$1=Database!$A$1,Database!$A468,IF(Summary!$E$1=Database!$B$1,Database!$B468,IF(Summary!$E$1=Database!$C$1,Database!$C468,IF(Summary!$E$1=Database!$D$1,Database!$D468,IF(Summary!$E$1=Database!$E$1,Database!$E468,IF(Summary!$E$1=Database!$F$1,Database!$F468))))))</f>
        <v>Groundwater Contamination</v>
      </c>
      <c r="D21" s="9" t="str">
        <f>IF(Summary!$E$1=Database!$A$1,Database!$A486,IF(Summary!$E$1=Database!$B$1,Database!$B486,IF(Summary!$E$1=Database!$C$1,Database!$C486,IF(Summary!$E$1=Database!$D$1,Database!$D486,IF(Summary!$E$1=Database!$E$1,Database!$E486,IF(Summary!$E$1=Database!$F$1,Database!$F486))))))</f>
        <v>The site soils or groundwater free of chemical contamination. There has been any investigation of, or remediation of the soil or water at the facility. Include investigations by a government authority or other parties. [ Please provide details of corrective actions taken by the company or forced by the government.]</v>
      </c>
      <c r="E21" s="9" t="str">
        <f>IF(Summary!$E$1=Database!$A$1,Database!$A504,IF(Summary!$E$1=Database!$B$1,Database!$B504,IF(Summary!$E$1=Database!$C$1,Database!$C504,IF(Summary!$E$1=Database!$D$1,Database!$D504,IF(Summary!$E$1=Database!$E$1,Database!$E504,IF(Summary!$E$1=Database!$F$1,Database!$F504))))))</f>
        <v>Isolated event occurs, but corrected promptly</v>
      </c>
      <c r="F21" s="9" t="str">
        <f>IF(Summary!$E$1=Database!$A$1,Database!$A522,IF(Summary!$E$1=Database!$B$1,Database!$B522,IF(Summary!$E$1=Database!$C$1,Database!$C522,IF(Summary!$E$1=Database!$D$1,Database!$D522,IF(Summary!$E$1=Database!$E$1,Database!$E522,IF(Summary!$E$1=Database!$F$1,Database!$F522))))))</f>
        <v>Repeated groundwater contamination events are documented.
Score at 0 if Unknown</v>
      </c>
      <c r="G21" s="72"/>
      <c r="H21" s="7"/>
      <c r="I21" s="7"/>
      <c r="J21" s="65"/>
      <c r="K21" s="65"/>
      <c r="L21" s="63"/>
      <c r="M21" s="63"/>
      <c r="N21" s="63"/>
    </row>
    <row r="22" spans="1:14" s="11" customFormat="1" ht="48" x14ac:dyDescent="0.2">
      <c r="A22" s="63"/>
      <c r="B22" s="129" t="s">
        <v>2444</v>
      </c>
      <c r="C22" s="6" t="str">
        <f>IF(Summary!$E$1=Database!$A$1,Database!$A469,IF(Summary!$E$1=Database!$B$1,Database!$B469,IF(Summary!$E$1=Database!$C$1,Database!$C469,IF(Summary!$E$1=Database!$D$1,Database!$D469,IF(Summary!$E$1=Database!$E$1,Database!$E469,IF(Summary!$E$1=Database!$F$1,Database!$F469))))))</f>
        <v>Government Fines</v>
      </c>
      <c r="D22" s="9" t="str">
        <f>IF(Summary!$E$1=Database!$A$1,Database!$A487,IF(Summary!$E$1=Database!$B$1,Database!$B487,IF(Summary!$E$1=Database!$C$1,Database!$C487,IF(Summary!$E$1=Database!$D$1,Database!$D487,IF(Summary!$E$1=Database!$E$1,Database!$E487,IF(Summary!$E$1=Database!$F$1,Database!$F487))))))</f>
        <v>During the last 5 years, the company been free of fine and violation notices from Government agencies. If the company received such notices, please provide details.</v>
      </c>
      <c r="E22" s="9" t="str">
        <f>IF(Summary!$E$1=Database!$A$1,Database!$A505,IF(Summary!$E$1=Database!$B$1,Database!$B505,IF(Summary!$E$1=Database!$C$1,Database!$C505,IF(Summary!$E$1=Database!$D$1,Database!$D505,IF(Summary!$E$1=Database!$E$1,Database!$E505,IF(Summary!$E$1=Database!$F$1,Database!$F505))))))</f>
        <v>Isolated event occurs, but corrected promptly</v>
      </c>
      <c r="F22" s="9" t="str">
        <f>IF(Summary!$E$1=Database!$A$1,Database!$A523,IF(Summary!$E$1=Database!$B$1,Database!$B523,IF(Summary!$E$1=Database!$C$1,Database!$C523,IF(Summary!$E$1=Database!$D$1,Database!$D523,IF(Summary!$E$1=Database!$E$1,Database!$E523,IF(Summary!$E$1=Database!$F$1,Database!$F523))))))</f>
        <v>There have been repeated fines levied by the local Government.
Score at 0 if Unknown</v>
      </c>
      <c r="G22" s="72"/>
      <c r="H22" s="7"/>
      <c r="I22" s="7"/>
      <c r="J22" s="65"/>
      <c r="K22" s="65"/>
      <c r="L22" s="63"/>
      <c r="M22" s="63"/>
      <c r="N22" s="63"/>
    </row>
  </sheetData>
  <sheetProtection algorithmName="SHA-512" hashValue="UjAe18CGGH0BJbNufepUajaTqI6bjtTdBqWDCxmI4c8i6uNpVBvQ0AJFfyvecAtmr0tVB6zYA4DGAtbUnK99OQ==" saltValue="UeikFoZg+9wOHxpdokHeuQ==" spinCount="100000" sheet="1" objects="1" scenarios="1"/>
  <mergeCells count="1">
    <mergeCell ref="D4:G4"/>
  </mergeCells>
  <phoneticPr fontId="0" type="noConversion"/>
  <dataValidations count="3">
    <dataValidation type="list" allowBlank="1" showInputMessage="1" showErrorMessage="1" sqref="H6:I6" xr:uid="{00000000-0002-0000-0400-000000000000}">
      <formula1>"5,3,0"</formula1>
    </dataValidation>
    <dataValidation type="list" allowBlank="1" showInputMessage="1" showErrorMessage="1" sqref="H7:I7 H9:I10 H14:I22" xr:uid="{00000000-0002-0000-0400-000001000000}">
      <formula1>"5,3,0,N/A"</formula1>
    </dataValidation>
    <dataValidation type="list" allowBlank="1" showInputMessage="1" showErrorMessage="1" sqref="H11:I13 H8:I8" xr:uid="{00000000-0002-0000-0400-000002000000}">
      <formula1>"5,0,N/A"</formula1>
    </dataValidation>
  </dataValidations>
  <pageMargins left="0.25" right="0.25" top="0.5" bottom="0.5" header="0.5" footer="0.5"/>
  <pageSetup scale="56" orientation="portrait" r:id="rId1"/>
  <headerFooter alignWithMargins="0">
    <oddFooter>&amp;R&amp;8QF61_Rev 3
Release Date: 10/11/2021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pageSetUpPr fitToPage="1"/>
  </sheetPr>
  <dimension ref="A1:I27"/>
  <sheetViews>
    <sheetView showGridLines="0" tabSelected="1" zoomScale="80" zoomScaleNormal="80" workbookViewId="0">
      <pane ySplit="5" topLeftCell="A6" activePane="bottomLeft" state="frozen"/>
      <selection activeCell="B4" sqref="B4:E4"/>
      <selection pane="bottomLeft" activeCell="I4" sqref="I4"/>
    </sheetView>
  </sheetViews>
  <sheetFormatPr defaultColWidth="9.140625" defaultRowHeight="12.75" x14ac:dyDescent="0.2"/>
  <cols>
    <col min="1" max="1" width="1.7109375" style="34" customWidth="1"/>
    <col min="2" max="2" width="3.7109375" style="47" customWidth="1"/>
    <col min="3" max="3" width="9.7109375" style="47" customWidth="1"/>
    <col min="4" max="7" width="38.7109375" style="34" customWidth="1"/>
    <col min="8" max="9" width="8.7109375" style="35" customWidth="1"/>
    <col min="10" max="16384" width="9.140625" style="49"/>
  </cols>
  <sheetData>
    <row r="1" spans="1:9" x14ac:dyDescent="0.2">
      <c r="A1" s="63"/>
      <c r="B1" s="64"/>
      <c r="C1" s="64"/>
      <c r="D1" s="63"/>
      <c r="E1" s="63"/>
      <c r="F1" s="63"/>
      <c r="G1" s="63"/>
    </row>
    <row r="2" spans="1:9" ht="18" x14ac:dyDescent="0.2">
      <c r="A2" s="63"/>
      <c r="B2" s="1"/>
      <c r="C2" s="1"/>
      <c r="D2" s="1"/>
      <c r="E2" s="1" t="str">
        <f>IF(Summary!$E$1=Database!$A$1,Database!$A544,IF(Summary!$E$1=Database!$B$1,Database!$B544,IF(Summary!$E$1=Database!$C$1,Database!$C544,IF(Summary!$E$1=Database!$D$1,Database!$D544,IF(Summary!$E$1=Database!$E$1,Database!$E544,IF(Summary!$E$1=Database!$F$1,Database!$F544))))))</f>
        <v>Supplier Name</v>
      </c>
      <c r="F2" s="1" t="str">
        <f>IF(Summary!C8=0," ",Summary!C8)</f>
        <v xml:space="preserve"> </v>
      </c>
      <c r="G2" s="1"/>
    </row>
    <row r="3" spans="1:9" x14ac:dyDescent="0.2">
      <c r="A3" s="65"/>
      <c r="B3" s="66"/>
      <c r="C3" s="66"/>
      <c r="D3" s="65"/>
      <c r="E3" s="65"/>
      <c r="F3" s="65"/>
      <c r="G3" s="65"/>
      <c r="H3" s="39">
        <f>H4*0.1</f>
        <v>0</v>
      </c>
      <c r="I3" s="39">
        <f>I4*0.1</f>
        <v>0</v>
      </c>
    </row>
    <row r="4" spans="1:9" ht="23.25" x14ac:dyDescent="0.2">
      <c r="A4" s="65"/>
      <c r="B4" s="2"/>
      <c r="C4" s="3"/>
      <c r="D4" s="145" t="str">
        <f>IF(Summary!$E$1=Database!$A$1,Database!$A545,IF(Summary!$E$1=Database!$B$1,Database!$B545,IF(Summary!$E$1=Database!$C$1,Database!$C545,IF(Summary!$E$1=Database!$D$1,Database!$D545,IF(Summary!$E$1=Database!$E$1,Database!$E545,IF(Summary!$E$1=Database!$F$1,Database!$F545))))))</f>
        <v>Security</v>
      </c>
      <c r="E4" s="146" t="str">
        <f>IF(Summary!$E$1=Database!$A$1,Database!$A546,IF(Summary!$E$1=Database!$B$1,Database!$B546,IF(Summary!$E$1=Database!$C$1,Database!$C546,IF(Summary!$E$1=Database!$D$1,Database!$D546,IF(Summary!$E$1=Database!$E$1,Database!$E546,IF(Summary!$E$1=Database!$F$1,Database!$F546))))))</f>
        <v>SCORING  GUIDELINES</v>
      </c>
      <c r="F4" s="146" t="str">
        <f>IF(Summary!$E$1=Database!$A$1,Database!$A546,IF(Summary!$E$1=Database!$B$1,Database!$B546,IF(Summary!$E$1=Database!$C$1,Database!$C546,IF(Summary!$E$1=Database!$D$1,Database!$D546,IF(Summary!$E$1=Database!$E$1,Database!$E546,IF(Summary!$E$1=Database!$F$1,Database!$F546))))))</f>
        <v>SCORING  GUIDELINES</v>
      </c>
      <c r="G4" s="147" t="str">
        <f>IF(Summary!$E$1=Database!$A$1,Database!$A546,IF(Summary!$E$1=Database!$B$1,Database!$B546,IF(Summary!$E$1=Database!$C$1,Database!$C546,IF(Summary!$E$1=Database!$D$1,Database!$D546,IF(Summary!$E$1=Database!$E$1,Database!$E546,IF(Summary!$E$1=Database!$F$1,Database!$F546))))))</f>
        <v>SCORING  GUIDELINES</v>
      </c>
      <c r="H4" s="40">
        <f>IF(OR(H6="",H14="",H15="",H16=""),0,SUM(H6:H16)/COUNT(H6:H16)/5)</f>
        <v>0</v>
      </c>
      <c r="I4" s="40">
        <f>IF(OR(I6="",I7="",I8="",I9="",I10="",I11="",I12="",I13="",I14="",I15="",I16=""),0,SUM(I6:I16)/COUNT(I6:I16)/5)</f>
        <v>0</v>
      </c>
    </row>
    <row r="5" spans="1:9" ht="63" x14ac:dyDescent="0.2">
      <c r="A5" s="43"/>
      <c r="B5" s="8"/>
      <c r="C5" s="8" t="str">
        <f>IF(Summary!$E$1=Database!$A$1,Database!$A546,IF(Summary!$E$1=Database!$B$1,Database!$B546,IF(Summary!$E$1=Database!$C$1,Database!$C546,IF(Summary!$E$1=Database!$D$1,Database!$D546,IF(Summary!$E$1=Database!$E$1,Database!$E546,IF(Summary!$E$1=Database!$F$1,Database!$F546))))))</f>
        <v>SCORING  GUIDELINES</v>
      </c>
      <c r="D5" s="4" t="str">
        <f>IF(Summary!$E$1=Database!$A$1,Database!$A558,IF(Summary!$E$1=Database!$B$1,Database!$B558,IF(Summary!$E$1=Database!$C$1,Database!$C558,IF(Summary!$E$1=Database!$D$1,Database!$D558,IF(Summary!$E$1=Database!$E$1,Database!$E558,IF(Summary!$E$1=Database!$F$1,Database!$F558))))))</f>
        <v>5 Points 
All documented processes in place with virtually no risk of process failure</v>
      </c>
      <c r="E5" s="4" t="str">
        <f>IF(Summary!$E$1=Database!$A$1,Database!$A570,IF(Summary!$E$1=Database!$B$1,Database!$B570,IF(Summary!$E$1=Database!$C$1,Database!$C570,IF(Summary!$E$1=Database!$D$1,Database!$D570,IF(Summary!$E$1=Database!$E$1,Database!$E570,IF(Summary!$E$1=Database!$F$1,Database!$F570))))))</f>
        <v>3 Points 
Most documented processes in place with only occasional risk of process failure</v>
      </c>
      <c r="F5" s="4" t="str">
        <f>IF(Summary!$E$1=Database!$A$1,Database!$A582,IF(Summary!$E$1=Database!$B$1,Database!$B582,IF(Summary!$E$1=Database!$C$1,Database!$C582,IF(Summary!$E$1=Database!$D$1,Database!$D582,IF(Summary!$E$1=Database!$E$1,Database!$E582,IF(Summary!$E$1=Database!$F$1,Database!$F582))))))</f>
        <v>0 Points 
Minimal or no documented processes in place.</v>
      </c>
      <c r="G5" s="5" t="str">
        <f>IF(Summary!$E$1=Database!$A$1,Database!$A594,IF(Summary!$E$1=Database!$B$1,Database!$B594,IF(Summary!$E$1=Database!$C$1,Database!$C594,IF(Summary!$E$1=Database!$D$1,Database!$D594,IF(Summary!$E$1=Database!$E$1,Database!$E594,IF(Summary!$E$1=Database!$F$1,Database!$F594))))))</f>
        <v>Notes</v>
      </c>
      <c r="H5" s="10" t="str">
        <f>IF(Summary!$E$1=Database!$A$1,Database!$A596,IF(Summary!$E$1=Database!$B$1,Database!$B596,IF(Summary!$E$1=Database!$C$1,Database!$C596,IF(Summary!$E$1=Database!$D$1,Database!$D596,IF(Summary!$E$1=Database!$E$1,Database!$E596,IF(Summary!$E$1=Database!$F$1,Database!$F596))))))</f>
        <v>SUPPLIER SELF SCORE</v>
      </c>
      <c r="I5" s="10" t="str">
        <f>IF(Summary!$E$1=Database!$A$1,Database!$A597,IF(Summary!$E$1=Database!$B$1,Database!$B597,IF(Summary!$E$1=Database!$C$1,Database!$C597,IF(Summary!$E$1=Database!$D$1,Database!$D597,IF(Summary!$E$1=Database!$E$1,Database!$E597,IF(Summary!$E$1=Database!$F$1,Database!$F597))))))</f>
        <v>GEXPRO SERVICES SCORE</v>
      </c>
    </row>
    <row r="6" spans="1:9" s="50" customFormat="1" ht="105" customHeight="1" x14ac:dyDescent="0.2">
      <c r="A6" s="63"/>
      <c r="B6" s="6" t="s">
        <v>69</v>
      </c>
      <c r="C6" s="6" t="str">
        <f>IF(Summary!$E$1=Database!$A$1,Database!$A547,IF(Summary!$E$1=Database!$B$1,Database!$B547,IF(Summary!$E$1=Database!$C$1,Database!$C547,IF(Summary!$E$1=Database!$D$1,Database!$D547,IF(Summary!$E$1=Database!$E$1,Database!$E547,IF(Summary!$E$1=Database!$F$1,Database!$F547))))))</f>
        <v>Security Management System</v>
      </c>
      <c r="D6" s="56" t="str">
        <f>IF(Summary!$E$1=Database!$A$1,Database!$A559,IF(Summary!$E$1=Database!$B$1,Database!$B559,IF(Summary!$E$1=Database!$C$1,Database!$C559,IF(Summary!$E$1=Database!$D$1,Database!$D559,IF(Summary!$E$1=Database!$E$1,Database!$E559,IF(Summary!$E$1=Database!$F$1,Database!$F559))))))</f>
        <v>The supplier has a Security Management System registered by US Customs &amp; Border Protection to the Customs-Trade Partnership Against Terrorism (C-TPAT)</v>
      </c>
      <c r="E6" s="56" t="str">
        <f>IF(Summary!$E$1=Database!$A$1,Database!$A571,IF(Summary!$E$1=Database!$B$1,Database!$B571,IF(Summary!$E$1=Database!$C$1,Database!$C571,IF(Summary!$E$1=Database!$D$1,Database!$D571,IF(Summary!$E$1=Database!$E$1,Database!$E571,IF(Summary!$E$1=Database!$F$1,Database!$F571))))))</f>
        <v>The supplier has a Security Management System compliant with, but not registered to, C-TPAT</v>
      </c>
      <c r="F6" s="53" t="str">
        <f>IF(Summary!$E$1=Database!$A$1,Database!$A583,IF(Summary!$E$1=Database!$B$1,Database!$B583,IF(Summary!$E$1=Database!$C$1,Database!$C583,IF(Summary!$E$1=Database!$D$1,Database!$D583,IF(Summary!$E$1=Database!$E$1,Database!$E583,IF(Summary!$E$1=Database!$F$1,Database!$F583))))))</f>
        <v>There is no evidence of a Security Management System
Score at 0 if Unknown</v>
      </c>
      <c r="G6" s="84" t="str">
        <f>IF(Summary!$E$1=Database!$A$1,Database!$A595,IF(Summary!$E$1=Database!$B$1,Database!$B595,IF(Summary!$E$1=Database!$C$1,Database!$C595,IF(Summary!$E$1=Database!$D$1,Database!$D595,IF(Summary!$E$1=Database!$E$1,Database!$E595,IF(Summary!$E$1=Database!$F$1,Database!$F595))))))</f>
        <v>Note:  QUESTIONS S1 AND S9-S11 ARE MANDATORY, A SCORE OF 0 WILL RESULT IF ANY ARE LEFT BLANK. If the Supplier is registered to C-TPAT, S2-S8 are optional for the Supplier, but must be verified by GEXPRO SERVICES during any site audit.  Please submit copy of C-TPAT registration or registration number. If company does not import or export, mark N/A</v>
      </c>
      <c r="H6" s="7"/>
      <c r="I6" s="7"/>
    </row>
    <row r="7" spans="1:9" s="50" customFormat="1" ht="181.5" customHeight="1" x14ac:dyDescent="0.2">
      <c r="A7" s="63"/>
      <c r="B7" s="6" t="s">
        <v>70</v>
      </c>
      <c r="C7" s="6" t="str">
        <f>IF(Summary!$E$1=Database!$A$1,Database!$A548,IF(Summary!$E$1=Database!$B$1,Database!$B548,IF(Summary!$E$1=Database!$C$1,Database!$C548,IF(Summary!$E$1=Database!$D$1,Database!$D548,IF(Summary!$E$1=Database!$E$1,Database!$E548,IF(Summary!$E$1=Database!$F$1,Database!$F548))))))</f>
        <v>Container Inspection</v>
      </c>
      <c r="D7" s="9" t="str">
        <f>IF(Summary!$E$1=Database!$A$1,Database!$A560,IF(Summary!$E$1=Database!$B$1,Database!$B560,IF(Summary!$E$1=Database!$C$1,Database!$C560,IF(Summary!$E$1=Database!$D$1,Database!$D560,IF(Summary!$E$1=Database!$E$1,Database!$E560,IF(Summary!$E$1=Database!$F$1,Database!$F560))))))</f>
        <v>Containers are protected against access to unauthorized persons.  Written security procedures covering loading of containers to prevent introduction of unauthorized material.  Containers and trailers go through a documented 7-point inspection to confirm integrity of seals.  High security seals compliant to ISO PAS 17712 are utilized.  Designated employees are used to apply seals.  Procedures are in place to address security breach and subsequent neutralization.</v>
      </c>
      <c r="E7" s="9" t="str">
        <f>IF(Summary!$E$1=Database!$A$1,Database!$A572,IF(Summary!$E$1=Database!$B$1,Database!$B572,IF(Summary!$E$1=Database!$C$1,Database!$C572,IF(Summary!$E$1=Database!$D$1,Database!$D572,IF(Summary!$E$1=Database!$E$1,Database!$E572,IF(Summary!$E$1=Database!$F$1,Database!$F572))))))</f>
        <v>Written security procedures exist, covering loading of containers to prevent introduction of unauthorized material.  Containers and trailers go through inspection, but documentation is inconsistent.  Seals are used but not compliant to ISO PAS 17712.</v>
      </c>
      <c r="F7" s="9" t="str">
        <f>IF(Summary!$E$1=Database!$A$1,Database!$A584,IF(Summary!$E$1=Database!$B$1,Database!$B584,IF(Summary!$E$1=Database!$C$1,Database!$C584,IF(Summary!$E$1=Database!$D$1,Database!$D584,IF(Summary!$E$1=Database!$E$1,Database!$E584,IF(Summary!$E$1=Database!$F$1,Database!$F584))))))</f>
        <v>No procedures exist or no container inspection is performed or documented.</v>
      </c>
      <c r="G7" s="70"/>
      <c r="H7" s="7"/>
      <c r="I7" s="7"/>
    </row>
    <row r="8" spans="1:9" s="50" customFormat="1" ht="178.5" customHeight="1" x14ac:dyDescent="0.2">
      <c r="A8" s="63"/>
      <c r="B8" s="6" t="s">
        <v>71</v>
      </c>
      <c r="C8" s="6" t="str">
        <f>IF(Summary!$E$1=Database!$A$1,Database!$A549,IF(Summary!$E$1=Database!$B$1,Database!$B549,IF(Summary!$E$1=Database!$C$1,Database!$C549,IF(Summary!$E$1=Database!$D$1,Database!$D549,IF(Summary!$E$1=Database!$E$1,Database!$E549,IF(Summary!$E$1=Database!$F$1,Database!$F549))))))</f>
        <v>Procedural Security</v>
      </c>
      <c r="D8" s="56" t="str">
        <f>IF(Summary!$E$1=Database!$A$1,Database!$A561,IF(Summary!$E$1=Database!$B$1,Database!$B561,IF(Summary!$E$1=Database!$C$1,Database!$C561,IF(Summary!$E$1=Database!$D$1,Database!$D561,IF(Summary!$E$1=Database!$E$1,Database!$E561,IF(Summary!$E$1=Database!$F$1,Database!$F561))))))</f>
        <v>Process exists to notify US Customs and Border Protection if suspicious activity is detected.  Discrepancies such as shortages or overages are investigated.  Delivery drivers are positively identified prior to unloading cargo.  Checks are in place to verify the legibility and accuracy of documentation.  Document control includes the safeguarding of information and computer access.  Cargo is verified for weight, identification, labeling, and piece count.</v>
      </c>
      <c r="E8" s="9" t="str">
        <f>IF(Summary!$E$1=Database!$A$1,Database!$A573,IF(Summary!$E$1=Database!$B$1,Database!$B573,IF(Summary!$E$1=Database!$C$1,Database!$C573,IF(Summary!$E$1=Database!$D$1,Database!$D573,IF(Summary!$E$1=Database!$E$1,Database!$E573,IF(Summary!$E$1=Database!$F$1,Database!$F573))))))</f>
        <v xml:space="preserve">Notification to local agency exists, but not to US CBP.  Procedures exist for the investigation of discrepancies, identification of delivery drivers, and cargo verification, but no records are maintained.
</v>
      </c>
      <c r="F8" s="9" t="str">
        <f>IF(Summary!$E$1=Database!$A$1,Database!$A585,IF(Summary!$E$1=Database!$B$1,Database!$B585,IF(Summary!$E$1=Database!$C$1,Database!$C585,IF(Summary!$E$1=Database!$D$1,Database!$D585,IF(Summary!$E$1=Database!$E$1,Database!$E585,IF(Summary!$E$1=Database!$F$1,Database!$F585))))))</f>
        <v>No procedures exist or those that exist are not followed.</v>
      </c>
      <c r="G8" s="70"/>
      <c r="H8" s="7"/>
      <c r="I8" s="7"/>
    </row>
    <row r="9" spans="1:9" s="50" customFormat="1" ht="132" x14ac:dyDescent="0.2">
      <c r="A9" s="63"/>
      <c r="B9" s="6" t="s">
        <v>72</v>
      </c>
      <c r="C9" s="6" t="str">
        <f>IF(Summary!$E$1=Database!$A$1,Database!$A550,IF(Summary!$E$1=Database!$B$1,Database!$B550,IF(Summary!$E$1=Database!$C$1,Database!$C550,IF(Summary!$E$1=Database!$D$1,Database!$D550,IF(Summary!$E$1=Database!$E$1,Database!$E550,IF(Summary!$E$1=Database!$F$1,Database!$F550))))))</f>
        <v>Physical Security</v>
      </c>
      <c r="D9" s="56" t="str">
        <f>IF(Summary!$E$1=Database!$A$1,Database!$A562,IF(Summary!$E$1=Database!$B$1,Database!$B562,IF(Summary!$E$1=Database!$C$1,Database!$C562,IF(Summary!$E$1=Database!$D$1,Database!$D562,IF(Summary!$E$1=Database!$E$1,Database!$E562,IF(Summary!$E$1=Database!$F$1,Database!$F562))))))</f>
        <v>Facilities have fencing or barriers to deter unauthroized access.  Access points are manned.  Perimeter barriers are periodically inspected for damage.  Private or passenger vehicles are prohibited in cargo areas.  External access points (windows, gates, doors) are secured with locking devices.  Locks and keys are controlled by management.  Adequete lighting exists in cargo areas.  Alarm or video surveillance systems are in use.</v>
      </c>
      <c r="E9" s="56" t="str">
        <f>IF(Summary!$E$1=Database!$A$1,Database!$A574,IF(Summary!$E$1=Database!$B$1,Database!$B574,IF(Summary!$E$1=Database!$C$1,Database!$C574,IF(Summary!$E$1=Database!$D$1,Database!$D574,IF(Summary!$E$1=Database!$E$1,Database!$E574,IF(Summary!$E$1=Database!$F$1,Database!$F574))))))</f>
        <v>Facilities have fencing or barriers, but access points are not manned or perimeter barriers are not periodically inspected for damage.  Private vehicles are prohibited in cargo areas.  External access points (windows, gates, doors) are secured with locking devices.  No alarm or video surveillance systems are in use.</v>
      </c>
      <c r="F9" s="53" t="str">
        <f>IF(Summary!$E$1=Database!$A$1,Database!$A586,IF(Summary!$E$1=Database!$B$1,Database!$B586,IF(Summary!$E$1=Database!$C$1,Database!$C586,IF(Summary!$E$1=Database!$D$1,Database!$D586,IF(Summary!$E$1=Database!$E$1,Database!$E586,IF(Summary!$E$1=Database!$F$1,Database!$F586))))))</f>
        <v>External access points are not manned or inspected for damage.  Lighting in cargo areas is insufficent.  No alarm or surveillance systems exist.</v>
      </c>
      <c r="G9" s="70"/>
      <c r="H9" s="7"/>
      <c r="I9" s="7"/>
    </row>
    <row r="10" spans="1:9" s="50" customFormat="1" ht="120" x14ac:dyDescent="0.2">
      <c r="A10" s="63"/>
      <c r="B10" s="6" t="s">
        <v>73</v>
      </c>
      <c r="C10" s="6" t="str">
        <f>IF(Summary!$E$1=Database!$A$1,Database!$A551,IF(Summary!$E$1=Database!$B$1,Database!$B551,IF(Summary!$E$1=Database!$C$1,Database!$C551,IF(Summary!$E$1=Database!$D$1,Database!$D551,IF(Summary!$E$1=Database!$E$1,Database!$E551,IF(Summary!$E$1=Database!$F$1,Database!$F551))))))</f>
        <v>Access Controls</v>
      </c>
      <c r="D10" s="9" t="str">
        <f>IF(Summary!$E$1=Database!$A$1,Database!$A563,IF(Summary!$E$1=Database!$B$1,Database!$B563,IF(Summary!$E$1=Database!$C$1,Database!$C563,IF(Summary!$E$1=Database!$D$1,Database!$D563,IF(Summary!$E$1=Database!$E$1,Database!$E563,IF(Summary!$E$1=Database!$F$1,Database!$F563))))))</f>
        <v>Access controls exist to positively identify employees, visitors, and suppliers at all points of entry.  Visitors are signed in and given badges and escorted.  Loading areas are restricted to employees only.  Perimeter has security fencing.  Procedures exist to safeguard and prevent unauthorized access to the on-site or off-site computer systems.  Packages are periodically screened prior to distribution.</v>
      </c>
      <c r="E10" s="9" t="str">
        <f>IF(Summary!$E$1=Database!$A$1,Database!$A575,IF(Summary!$E$1=Database!$B$1,Database!$B575,IF(Summary!$E$1=Database!$C$1,Database!$C575,IF(Summary!$E$1=Database!$D$1,Database!$D575,IF(Summary!$E$1=Database!$E$1,Database!$E575,IF(Summary!$E$1=Database!$F$1,Database!$F575))))))</f>
        <v>Visitors are signed in, but may not receive badges.  Inconsistent enforcement with material suppliers in loading areas. Perimeter has security fencing.</v>
      </c>
      <c r="F10" s="9" t="str">
        <f>IF(Summary!$E$1=Database!$A$1,Database!$A587,IF(Summary!$E$1=Database!$B$1,Database!$B587,IF(Summary!$E$1=Database!$C$1,Database!$C587,IF(Summary!$E$1=Database!$D$1,Database!$D587,IF(Summary!$E$1=Database!$E$1,Database!$E587,IF(Summary!$E$1=Database!$F$1,Database!$F587))))))</f>
        <v>Visitors are not signed in, no controls of loading areas. No security fencing.  No IT security systems in place.</v>
      </c>
      <c r="G10" s="70"/>
      <c r="H10" s="7"/>
      <c r="I10" s="7"/>
    </row>
    <row r="11" spans="1:9" s="50" customFormat="1" ht="48" x14ac:dyDescent="0.2">
      <c r="A11" s="63"/>
      <c r="B11" s="6" t="s">
        <v>74</v>
      </c>
      <c r="C11" s="6" t="str">
        <f>IF(Summary!$E$1=Database!$A$1,Database!$A552,IF(Summary!$E$1=Database!$B$1,Database!$B552,IF(Summary!$E$1=Database!$C$1,Database!$C552,IF(Summary!$E$1=Database!$D$1,Database!$D552,IF(Summary!$E$1=Database!$E$1,Database!$E552,IF(Summary!$E$1=Database!$F$1,Database!$F552))))))</f>
        <v>Personnel Security</v>
      </c>
      <c r="D11" s="9" t="str">
        <f>IF(Summary!$E$1=Database!$A$1,Database!$A564,IF(Summary!$E$1=Database!$B$1,Database!$B564,IF(Summary!$E$1=Database!$C$1,Database!$C564,IF(Summary!$E$1=Database!$D$1,Database!$D564,IF(Summary!$E$1=Database!$E$1,Database!$E564,IF(Summary!$E$1=Database!$F$1,Database!$F564))))))</f>
        <v>When allowed by law, at the time of, or prior to, hiring background checks are performed and documented.  Security training is conducted and documented.</v>
      </c>
      <c r="E11" s="9" t="str">
        <f>IF(Summary!$E$1=Database!$A$1,Database!$A576,IF(Summary!$E$1=Database!$B$1,Database!$B576,IF(Summary!$E$1=Database!$C$1,Database!$C576,IF(Summary!$E$1=Database!$D$1,Database!$D576,IF(Summary!$E$1=Database!$E$1,Database!$E576,IF(Summary!$E$1=Database!$F$1,Database!$F576))))))</f>
        <v>When allowed by law, at the time of, or prior to, hiring background checks are performed but not consistently documented.  Security training is conducted but not documented.</v>
      </c>
      <c r="F11" s="9" t="str">
        <f>IF(Summary!$E$1=Database!$A$1,Database!$A588,IF(Summary!$E$1=Database!$B$1,Database!$B588,IF(Summary!$E$1=Database!$C$1,Database!$C588,IF(Summary!$E$1=Database!$D$1,Database!$D588,IF(Summary!$E$1=Database!$E$1,Database!$E588,IF(Summary!$E$1=Database!$F$1,Database!$F588))))))</f>
        <v>No background checks are performed prior to hiring.  No security training is performed.</v>
      </c>
      <c r="G11" s="70"/>
      <c r="H11" s="7"/>
      <c r="I11" s="7"/>
    </row>
    <row r="12" spans="1:9" s="50" customFormat="1" ht="72" x14ac:dyDescent="0.2">
      <c r="A12" s="63"/>
      <c r="B12" s="6" t="s">
        <v>75</v>
      </c>
      <c r="C12" s="6" t="str">
        <f>IF(Summary!$E$1=Database!$A$1,Database!$A553,IF(Summary!$E$1=Database!$B$1,Database!$B553,IF(Summary!$E$1=Database!$C$1,Database!$C553,IF(Summary!$E$1=Database!$D$1,Database!$D553,IF(Summary!$E$1=Database!$E$1,Database!$E553,IF(Summary!$E$1=Database!$F$1,Database!$F553))))))</f>
        <v>Security &amp; Threat Awareness</v>
      </c>
      <c r="D12" s="9" t="str">
        <f>IF(Summary!$E$1=Database!$A$1,Database!$A565,IF(Summary!$E$1=Database!$B$1,Database!$B565,IF(Summary!$E$1=Database!$C$1,Database!$C565,IF(Summary!$E$1=Database!$D$1,Database!$D565,IF(Summary!$E$1=Database!$E$1,Database!$E565,IF(Summary!$E$1=Database!$F$1,Database!$F565))))))</f>
        <v>Established and maintained Security &amp; Threat Awareness Program.  Employees are made a ware of the program and trained accordingly.  Incentives are offered and tracked for active participation in the program and reporting suspicious behavior.</v>
      </c>
      <c r="E12" s="9" t="str">
        <f>IF(Summary!$E$1=Database!$A$1,Database!$A577,IF(Summary!$E$1=Database!$B$1,Database!$B577,IF(Summary!$E$1=Database!$C$1,Database!$C577,IF(Summary!$E$1=Database!$D$1,Database!$D577,IF(Summary!$E$1=Database!$E$1,Database!$E577,IF(Summary!$E$1=Database!$F$1,Database!$F577))))))</f>
        <v>Employees are made aware of the program, but formal training is not performed.  Process exists for offering incentives for active program participation, but no evidence of incentive distribution exists.</v>
      </c>
      <c r="F12" s="9" t="str">
        <f>IF(Summary!$E$1=Database!$A$1,Database!$A589,IF(Summary!$E$1=Database!$B$1,Database!$B589,IF(Summary!$E$1=Database!$C$1,Database!$C589,IF(Summary!$E$1=Database!$D$1,Database!$D589,IF(Summary!$E$1=Database!$E$1,Database!$E589,IF(Summary!$E$1=Database!$F$1,Database!$F589))))))</f>
        <v>No training is performed or is not documented.  Incentives are not provided for active participation in the program.</v>
      </c>
      <c r="G12" s="70"/>
      <c r="H12" s="7"/>
      <c r="I12" s="7"/>
    </row>
    <row r="13" spans="1:9" s="50" customFormat="1" ht="96" x14ac:dyDescent="0.2">
      <c r="A13" s="63"/>
      <c r="B13" s="6" t="s">
        <v>76</v>
      </c>
      <c r="C13" s="6" t="str">
        <f>IF(Summary!$E$1=Database!$A$1,Database!$A554,IF(Summary!$E$1=Database!$B$1,Database!$B554,IF(Summary!$E$1=Database!$C$1,Database!$C554,IF(Summary!$E$1=Database!$D$1,Database!$D554,IF(Summary!$E$1=Database!$E$1,Database!$E554,IF(Summary!$E$1=Database!$F$1,Database!$F554))))))</f>
        <v>Information Technology Security</v>
      </c>
      <c r="D13" s="9" t="str">
        <f>IF(Summary!$E$1=Database!$A$1,Database!$A566,IF(Summary!$E$1=Database!$B$1,Database!$B566,IF(Summary!$E$1=Database!$C$1,Database!$C566,IF(Summary!$E$1=Database!$D$1,Database!$D566,IF(Summary!$E$1=Database!$E$1,Database!$E566,IF(Summary!$E$1=Database!$F$1,Database!$F566))))))</f>
        <v>Process in place to require periodic changes to computer system passwords.  IT system security refresher training is conducted and documented.  Process in place to detect and address improper access, tampering, or altering of business data - with processes in place to address such abuse.</v>
      </c>
      <c r="E13" s="9" t="str">
        <f>IF(Summary!$E$1=Database!$A$1,Database!$A578,IF(Summary!$E$1=Database!$B$1,Database!$B578,IF(Summary!$E$1=Database!$C$1,Database!$C578,IF(Summary!$E$1=Database!$D$1,Database!$D578,IF(Summary!$E$1=Database!$E$1,Database!$E578,IF(Summary!$E$1=Database!$F$1,Database!$F578))))))</f>
        <v>Process in place to require periodic changes to computer system passwords, but enforcement is not evident.  IT system security refresher training is conducted but may not be documented.  Process in place to detect and address improper access, tampering, or altering of business data - with processes in place to address such abuse.</v>
      </c>
      <c r="F13" s="9" t="str">
        <f>IF(Summary!$E$1=Database!$A$1,Database!$A590,IF(Summary!$E$1=Database!$B$1,Database!$B590,IF(Summary!$E$1=Database!$C$1,Database!$C590,IF(Summary!$E$1=Database!$D$1,Database!$D590,IF(Summary!$E$1=Database!$E$1,Database!$E590,IF(Summary!$E$1=Database!$F$1,Database!$F590))))))</f>
        <v>IT system password changes are not required periodically or not enforced.  System security refresher training is not performed or not documented.</v>
      </c>
      <c r="G13" s="70"/>
      <c r="H13" s="7"/>
      <c r="I13" s="7"/>
    </row>
    <row r="14" spans="1:9" ht="80.25" customHeight="1" x14ac:dyDescent="0.2">
      <c r="A14" s="63"/>
      <c r="B14" s="6" t="s">
        <v>77</v>
      </c>
      <c r="C14" s="6" t="str">
        <f>IF(Summary!$E$1=Database!$A$1,Database!$A555,IF(Summary!$E$1=Database!$B$1,Database!$B555,IF(Summary!$E$1=Database!$C$1,Database!$C555,IF(Summary!$E$1=Database!$D$1,Database!$D555,IF(Summary!$E$1=Database!$E$1,Database!$E555,IF(Summary!$E$1=Database!$F$1,Database!$F555))))))</f>
        <v>ITAR Security</v>
      </c>
      <c r="D14" s="9" t="str">
        <f>IF(Summary!$E$1=Database!$A$1,Database!$A567,IF(Summary!$E$1=Database!$B$1,Database!$B567,IF(Summary!$E$1=Database!$C$1,Database!$C567,IF(Summary!$E$1=Database!$D$1,Database!$D567,IF(Summary!$E$1=Database!$E$1,Database!$E567,IF(Summary!$E$1=Database!$F$1,Database!$F567))))))</f>
        <v>ITAR registered companies only: Supplier provides adequate security on all "covered contractor information system", as that term is defined in DFARS 252.204-7012 Safeguarding Covered Defense information and Cyber incident Reporting</v>
      </c>
      <c r="E14" s="51"/>
      <c r="F14" s="9" t="str">
        <f>IF(Summary!$E$1=Database!$A$1,Database!$A591,IF(Summary!$E$1=Database!$B$1,Database!$B591,IF(Summary!$E$1=Database!$C$1,Database!$C591,IF(Summary!$E$1=Database!$D$1,Database!$D591,IF(Summary!$E$1=Database!$E$1,Database!$E591,IF(Summary!$E$1=Database!$F$1,Database!$F591))))))</f>
        <v>ITAR registered companies only: Supplier does not provide adequate security on all "covered contractor information system", as that term is defined in DFARS 252.204-7012 Safeguarding Covered Defense information and Cyber incident Reporting</v>
      </c>
      <c r="G14" s="70"/>
      <c r="H14" s="7"/>
      <c r="I14" s="7"/>
    </row>
    <row r="15" spans="1:9" ht="63.95" customHeight="1" x14ac:dyDescent="0.2">
      <c r="A15" s="63"/>
      <c r="B15" s="6" t="s">
        <v>78</v>
      </c>
      <c r="C15" s="6" t="str">
        <f>IF(Summary!$E$1=Database!$A$1,Database!$A556,IF(Summary!$E$1=Database!$B$1,Database!$B556,IF(Summary!$E$1=Database!$C$1,Database!$C556,IF(Summary!$E$1=Database!$D$1,Database!$D556,IF(Summary!$E$1=Database!$E$1,Database!$E556,IF(Summary!$E$1=Database!$F$1,Database!$F556))))))</f>
        <v>ITAR Security</v>
      </c>
      <c r="D15" s="9" t="str">
        <f>IF(Summary!$E$1=Database!$A$1,Database!$A568,IF(Summary!$E$1=Database!$B$1,Database!$B568,IF(Summary!$E$1=Database!$C$1,Database!$C568,IF(Summary!$E$1=Database!$D$1,Database!$D568,IF(Summary!$E$1=Database!$E$1,Database!$E568,IF(Summary!$E$1=Database!$F$1,Database!$F568))))))</f>
        <v>ITAR registered companies only: Supplier is in full compliance with the entire DFARS 252.204-7012 requirements</v>
      </c>
      <c r="E15" s="51"/>
      <c r="F15" s="9" t="str">
        <f>IF(Summary!$E$1=Database!$A$1,Database!$A592,IF(Summary!$E$1=Database!$B$1,Database!$B592,IF(Summary!$E$1=Database!$C$1,Database!$C592,IF(Summary!$E$1=Database!$D$1,Database!$D592,IF(Summary!$E$1=Database!$E$1,Database!$E592,IF(Summary!$E$1=Database!$F$1,Database!$F592))))))</f>
        <v>ITAR registered companies only: Supplier is not in full compliance with the entire DFARS 252.204-7012 requirements</v>
      </c>
      <c r="G15" s="70"/>
      <c r="H15" s="7"/>
      <c r="I15" s="7"/>
    </row>
    <row r="16" spans="1:9" ht="67.7" customHeight="1" x14ac:dyDescent="0.2">
      <c r="A16" s="63"/>
      <c r="B16" s="6" t="s">
        <v>79</v>
      </c>
      <c r="C16" s="6" t="str">
        <f>IF(Summary!$E$1=Database!$A$1,Database!$A557,IF(Summary!$E$1=Database!$B$1,Database!$B557,IF(Summary!$E$1=Database!$C$1,Database!$C557,IF(Summary!$E$1=Database!$D$1,Database!$D557,IF(Summary!$E$1=Database!$E$1,Database!$E557,IF(Summary!$E$1=Database!$F$1,Database!$F557))))))</f>
        <v>ITAR Security</v>
      </c>
      <c r="D16" s="9" t="str">
        <f>IF(Summary!$E$1=Database!$A$1,Database!$A569,IF(Summary!$E$1=Database!$B$1,Database!$B569,IF(Summary!$E$1=Database!$C$1,Database!$C569,IF(Summary!$E$1=Database!$D$1,Database!$D569,IF(Summary!$E$1=Database!$E$1,Database!$E569,IF(Summary!$E$1=Database!$F$1,Database!$F569))))))</f>
        <v>ITAR registered companies only: Supplier is in full compliance with the NIST SP 800-171 requirements as defined in DFARS 252.204-7012 [OCT 2016]</v>
      </c>
      <c r="E16" s="51"/>
      <c r="F16" s="9" t="str">
        <f>IF(Summary!$E$1=Database!$A$1,Database!$A593,IF(Summary!$E$1=Database!$B$1,Database!$B593,IF(Summary!$E$1=Database!$C$1,Database!$C593,IF(Summary!$E$1=Database!$D$1,Database!$D593,IF(Summary!$E$1=Database!$E$1,Database!$E593,IF(Summary!$E$1=Database!$F$1,Database!$F593))))))</f>
        <v>ITAR registered companies only: Supplier is not in full compliance with the NIST SP 800-171 requirements as defined in DFARS 252.204-7012 [OCT 2016]</v>
      </c>
      <c r="G16" s="70"/>
      <c r="H16" s="7"/>
      <c r="I16" s="7"/>
    </row>
    <row r="17" s="49" customFormat="1" x14ac:dyDescent="0.2"/>
    <row r="18" s="49" customFormat="1" x14ac:dyDescent="0.2"/>
    <row r="19" s="49" customFormat="1" x14ac:dyDescent="0.2"/>
    <row r="20" s="49" customFormat="1" x14ac:dyDescent="0.2"/>
    <row r="21" s="49" customFormat="1" x14ac:dyDescent="0.2"/>
    <row r="22" s="49" customFormat="1" x14ac:dyDescent="0.2"/>
    <row r="23" s="49" customFormat="1" x14ac:dyDescent="0.2"/>
    <row r="24" s="49" customFormat="1" x14ac:dyDescent="0.2"/>
    <row r="25" s="49" customFormat="1" x14ac:dyDescent="0.2"/>
    <row r="26" s="49" customFormat="1" x14ac:dyDescent="0.2"/>
    <row r="27" s="49" customFormat="1" x14ac:dyDescent="0.2"/>
  </sheetData>
  <sheetProtection algorithmName="SHA-512" hashValue="OD21XUdj/ShDkCXWbaLF+aLxwE0O9S8EVs/LpQ87y/heOxiFTJCpZvim4TB+ZVIZV9nenuKCLLnv3m3RJo4PeA==" saltValue="5gJ2c2CBcwdY6OwUw8JhqA==" spinCount="100000" sheet="1" objects="1" scenarios="1"/>
  <mergeCells count="1">
    <mergeCell ref="D4:G4"/>
  </mergeCells>
  <phoneticPr fontId="0" type="noConversion"/>
  <dataValidations count="3">
    <dataValidation type="list" allowBlank="1" showInputMessage="1" showErrorMessage="1" sqref="H12:I12 H6:I9" xr:uid="{00000000-0002-0000-0500-000000000000}">
      <formula1>"5,3,0, N/A"</formula1>
    </dataValidation>
    <dataValidation type="list" allowBlank="1" showInputMessage="1" showErrorMessage="1" sqref="H13:I13 H10:I11" xr:uid="{00000000-0002-0000-0500-000001000000}">
      <formula1>"5,3,0"</formula1>
    </dataValidation>
    <dataValidation type="list" allowBlank="1" showInputMessage="1" showErrorMessage="1" sqref="H14:I16" xr:uid="{00000000-0002-0000-0500-000002000000}">
      <formula1>"5,0,N/A"</formula1>
    </dataValidation>
  </dataValidations>
  <pageMargins left="0.25" right="0.25" top="0.5" bottom="0.5" header="0.5" footer="0.5"/>
  <pageSetup scale="56" orientation="portrait" r:id="rId1"/>
  <headerFooter alignWithMargins="0">
    <oddFooter>&amp;R&amp;8QF61_Rev 3
Release Date: 10/11/2021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4"/>
  <dimension ref="A1:AMK597"/>
  <sheetViews>
    <sheetView showGridLines="0" zoomScale="80" zoomScaleNormal="80" workbookViewId="0">
      <pane ySplit="1" topLeftCell="A519" activePane="bottomLeft" state="frozen"/>
      <selection pane="bottomLeft" activeCell="E533" sqref="E533"/>
    </sheetView>
  </sheetViews>
  <sheetFormatPr defaultColWidth="9.140625" defaultRowHeight="12.75" x14ac:dyDescent="0.2"/>
  <cols>
    <col min="1" max="6" width="38" style="88" customWidth="1"/>
    <col min="7" max="7" width="9.140625" style="91" customWidth="1"/>
    <col min="8" max="1025" width="9.140625" style="91"/>
    <col min="1026" max="16384" width="9.140625" style="105"/>
  </cols>
  <sheetData>
    <row r="1" spans="1:6" x14ac:dyDescent="0.2">
      <c r="A1" s="97" t="s">
        <v>1</v>
      </c>
      <c r="B1" s="102" t="s">
        <v>1949</v>
      </c>
      <c r="C1" s="97" t="s">
        <v>95</v>
      </c>
      <c r="D1" s="98" t="s">
        <v>96</v>
      </c>
      <c r="E1" s="98" t="s">
        <v>97</v>
      </c>
      <c r="F1" s="98" t="s">
        <v>98</v>
      </c>
    </row>
    <row r="2" spans="1:6" ht="25.5" customHeight="1" x14ac:dyDescent="0.2">
      <c r="A2" s="88" t="s">
        <v>1667</v>
      </c>
      <c r="B2" s="106" t="s">
        <v>1950</v>
      </c>
      <c r="C2" s="88" t="s">
        <v>1668</v>
      </c>
      <c r="D2" s="88" t="s">
        <v>1669</v>
      </c>
      <c r="E2" s="88" t="s">
        <v>1670</v>
      </c>
      <c r="F2" s="88" t="s">
        <v>1671</v>
      </c>
    </row>
    <row r="3" spans="1:6" ht="23.25" customHeight="1" x14ac:dyDescent="0.2">
      <c r="A3" s="88" t="s">
        <v>99</v>
      </c>
      <c r="B3" s="106" t="s">
        <v>1951</v>
      </c>
      <c r="C3" s="88" t="s">
        <v>100</v>
      </c>
      <c r="D3" s="88" t="s">
        <v>101</v>
      </c>
      <c r="E3" s="88" t="s">
        <v>102</v>
      </c>
      <c r="F3" s="88" t="s">
        <v>103</v>
      </c>
    </row>
    <row r="4" spans="1:6" ht="23.25" customHeight="1" x14ac:dyDescent="0.2">
      <c r="A4" s="88" t="s">
        <v>104</v>
      </c>
      <c r="B4" s="106" t="s">
        <v>1952</v>
      </c>
      <c r="C4" s="88" t="s">
        <v>105</v>
      </c>
      <c r="D4" s="88" t="s">
        <v>106</v>
      </c>
      <c r="E4" s="88" t="s">
        <v>107</v>
      </c>
      <c r="F4" s="88" t="s">
        <v>108</v>
      </c>
    </row>
    <row r="5" spans="1:6" ht="12.75" customHeight="1" x14ac:dyDescent="0.2">
      <c r="A5" s="88" t="s">
        <v>109</v>
      </c>
      <c r="B5" s="106" t="s">
        <v>1953</v>
      </c>
      <c r="C5" s="88" t="s">
        <v>110</v>
      </c>
      <c r="D5" s="88" t="s">
        <v>111</v>
      </c>
      <c r="E5" s="88" t="s">
        <v>112</v>
      </c>
      <c r="F5" s="88" t="s">
        <v>113</v>
      </c>
    </row>
    <row r="6" spans="1:6" ht="12.75" customHeight="1" x14ac:dyDescent="0.2">
      <c r="A6" s="88" t="s">
        <v>114</v>
      </c>
      <c r="B6" s="106" t="s">
        <v>1954</v>
      </c>
      <c r="C6" s="88" t="s">
        <v>115</v>
      </c>
      <c r="D6" s="88" t="s">
        <v>116</v>
      </c>
      <c r="E6" s="88" t="s">
        <v>117</v>
      </c>
      <c r="F6" s="88" t="s">
        <v>118</v>
      </c>
    </row>
    <row r="7" spans="1:6" x14ac:dyDescent="0.2">
      <c r="A7" s="88" t="s">
        <v>119</v>
      </c>
      <c r="B7" s="106" t="s">
        <v>1955</v>
      </c>
      <c r="C7" s="88" t="s">
        <v>120</v>
      </c>
      <c r="D7" s="88" t="s">
        <v>121</v>
      </c>
      <c r="E7" s="88" t="s">
        <v>122</v>
      </c>
      <c r="F7" s="88" t="s">
        <v>123</v>
      </c>
    </row>
    <row r="8" spans="1:6" x14ac:dyDescent="0.2">
      <c r="A8" s="88" t="s">
        <v>124</v>
      </c>
      <c r="B8" s="106" t="s">
        <v>1956</v>
      </c>
      <c r="C8" s="88" t="s">
        <v>125</v>
      </c>
      <c r="D8" s="88" t="s">
        <v>126</v>
      </c>
      <c r="E8" s="88" t="s">
        <v>127</v>
      </c>
      <c r="F8" s="88" t="s">
        <v>128</v>
      </c>
    </row>
    <row r="9" spans="1:6" x14ac:dyDescent="0.2">
      <c r="A9" s="88" t="s">
        <v>129</v>
      </c>
      <c r="B9" s="106" t="s">
        <v>1957</v>
      </c>
      <c r="C9" s="88" t="s">
        <v>130</v>
      </c>
      <c r="D9" s="88" t="s">
        <v>131</v>
      </c>
      <c r="E9" s="88" t="s">
        <v>132</v>
      </c>
      <c r="F9" s="88" t="s">
        <v>133</v>
      </c>
    </row>
    <row r="10" spans="1:6" x14ac:dyDescent="0.2">
      <c r="A10" s="88" t="s">
        <v>134</v>
      </c>
      <c r="B10" s="106" t="s">
        <v>1958</v>
      </c>
      <c r="C10" s="88" t="s">
        <v>135</v>
      </c>
      <c r="D10" s="88" t="s">
        <v>136</v>
      </c>
      <c r="E10" s="88" t="s">
        <v>137</v>
      </c>
      <c r="F10" s="88" t="s">
        <v>1672</v>
      </c>
    </row>
    <row r="11" spans="1:6" x14ac:dyDescent="0.2">
      <c r="A11" s="88" t="s">
        <v>138</v>
      </c>
      <c r="B11" s="106" t="s">
        <v>1959</v>
      </c>
      <c r="C11" s="88" t="s">
        <v>139</v>
      </c>
      <c r="D11" s="88" t="s">
        <v>140</v>
      </c>
      <c r="E11" s="88" t="s">
        <v>141</v>
      </c>
      <c r="F11" s="88" t="s">
        <v>142</v>
      </c>
    </row>
    <row r="12" spans="1:6" x14ac:dyDescent="0.2">
      <c r="A12" s="88" t="s">
        <v>143</v>
      </c>
      <c r="B12" s="106" t="s">
        <v>1960</v>
      </c>
      <c r="C12" s="88" t="s">
        <v>144</v>
      </c>
      <c r="D12" s="88" t="s">
        <v>145</v>
      </c>
      <c r="E12" s="88" t="s">
        <v>146</v>
      </c>
      <c r="F12" s="88" t="s">
        <v>147</v>
      </c>
    </row>
    <row r="13" spans="1:6" x14ac:dyDescent="0.2">
      <c r="A13" s="88" t="s">
        <v>148</v>
      </c>
      <c r="B13" s="106" t="s">
        <v>1961</v>
      </c>
      <c r="C13" s="88" t="s">
        <v>149</v>
      </c>
      <c r="D13" s="88" t="s">
        <v>150</v>
      </c>
      <c r="E13" s="88" t="s">
        <v>151</v>
      </c>
      <c r="F13" s="88" t="s">
        <v>152</v>
      </c>
    </row>
    <row r="14" spans="1:6" x14ac:dyDescent="0.2">
      <c r="A14" s="88" t="s">
        <v>153</v>
      </c>
      <c r="B14" s="106" t="s">
        <v>1962</v>
      </c>
      <c r="C14" s="88" t="s">
        <v>154</v>
      </c>
      <c r="D14" s="88" t="s">
        <v>116</v>
      </c>
      <c r="E14" s="88" t="s">
        <v>155</v>
      </c>
      <c r="F14" s="88" t="s">
        <v>156</v>
      </c>
    </row>
    <row r="15" spans="1:6" x14ac:dyDescent="0.2">
      <c r="A15" s="88" t="s">
        <v>157</v>
      </c>
      <c r="B15" s="106" t="s">
        <v>1963</v>
      </c>
      <c r="C15" s="88" t="s">
        <v>158</v>
      </c>
      <c r="D15" s="88" t="s">
        <v>159</v>
      </c>
      <c r="E15" s="88" t="s">
        <v>160</v>
      </c>
      <c r="F15" s="88" t="s">
        <v>161</v>
      </c>
    </row>
    <row r="16" spans="1:6" x14ac:dyDescent="0.2">
      <c r="A16" s="88" t="s">
        <v>162</v>
      </c>
      <c r="B16" s="106" t="s">
        <v>1961</v>
      </c>
      <c r="C16" s="88" t="s">
        <v>163</v>
      </c>
      <c r="D16" s="88" t="s">
        <v>164</v>
      </c>
      <c r="E16" s="88" t="s">
        <v>165</v>
      </c>
      <c r="F16" s="88" t="s">
        <v>164</v>
      </c>
    </row>
    <row r="17" spans="1:6" x14ac:dyDescent="0.2">
      <c r="A17" s="88" t="s">
        <v>166</v>
      </c>
      <c r="B17" s="106" t="s">
        <v>1964</v>
      </c>
      <c r="C17" s="88" t="s">
        <v>167</v>
      </c>
      <c r="D17" s="88" t="s">
        <v>168</v>
      </c>
      <c r="E17" s="88" t="s">
        <v>169</v>
      </c>
      <c r="F17" s="88" t="s">
        <v>170</v>
      </c>
    </row>
    <row r="18" spans="1:6" x14ac:dyDescent="0.2">
      <c r="A18" s="88" t="s">
        <v>157</v>
      </c>
      <c r="B18" s="106" t="s">
        <v>1963</v>
      </c>
      <c r="C18" s="88" t="s">
        <v>158</v>
      </c>
      <c r="D18" s="88" t="s">
        <v>159</v>
      </c>
      <c r="E18" s="88" t="s">
        <v>160</v>
      </c>
      <c r="F18" s="88" t="s">
        <v>161</v>
      </c>
    </row>
    <row r="19" spans="1:6" x14ac:dyDescent="0.2">
      <c r="A19" s="88" t="s">
        <v>162</v>
      </c>
      <c r="B19" s="106" t="s">
        <v>1961</v>
      </c>
      <c r="C19" s="88" t="s">
        <v>163</v>
      </c>
      <c r="D19" s="88" t="s">
        <v>164</v>
      </c>
      <c r="E19" s="88" t="s">
        <v>165</v>
      </c>
      <c r="F19" s="88" t="s">
        <v>164</v>
      </c>
    </row>
    <row r="20" spans="1:6" x14ac:dyDescent="0.2">
      <c r="A20" s="88" t="s">
        <v>171</v>
      </c>
      <c r="B20" s="106" t="s">
        <v>1965</v>
      </c>
      <c r="C20" s="88" t="s">
        <v>171</v>
      </c>
      <c r="D20" s="88" t="s">
        <v>172</v>
      </c>
      <c r="E20" s="88" t="s">
        <v>173</v>
      </c>
      <c r="F20" s="88" t="s">
        <v>174</v>
      </c>
    </row>
    <row r="21" spans="1:6" x14ac:dyDescent="0.2">
      <c r="A21" s="88" t="s">
        <v>175</v>
      </c>
      <c r="B21" s="106" t="s">
        <v>1966</v>
      </c>
      <c r="C21" s="88" t="s">
        <v>176</v>
      </c>
      <c r="D21" s="88" t="s">
        <v>177</v>
      </c>
      <c r="E21" s="88" t="s">
        <v>178</v>
      </c>
      <c r="F21" s="88" t="s">
        <v>179</v>
      </c>
    </row>
    <row r="22" spans="1:6" x14ac:dyDescent="0.2">
      <c r="A22" s="88" t="s">
        <v>180</v>
      </c>
      <c r="B22" s="106" t="s">
        <v>1967</v>
      </c>
      <c r="C22" s="88" t="s">
        <v>181</v>
      </c>
      <c r="D22" s="88" t="s">
        <v>182</v>
      </c>
      <c r="E22" s="88" t="s">
        <v>183</v>
      </c>
      <c r="F22" s="88" t="s">
        <v>184</v>
      </c>
    </row>
    <row r="23" spans="1:6" ht="25.5" x14ac:dyDescent="0.2">
      <c r="A23" s="88" t="s">
        <v>185</v>
      </c>
      <c r="B23" s="106" t="s">
        <v>1968</v>
      </c>
      <c r="C23" s="88" t="s">
        <v>186</v>
      </c>
      <c r="D23" s="88" t="s">
        <v>1673</v>
      </c>
      <c r="E23" s="88" t="s">
        <v>187</v>
      </c>
      <c r="F23" s="88" t="s">
        <v>188</v>
      </c>
    </row>
    <row r="24" spans="1:6" x14ac:dyDescent="0.2">
      <c r="B24" s="106"/>
    </row>
    <row r="25" spans="1:6" x14ac:dyDescent="0.2">
      <c r="B25" s="106"/>
    </row>
    <row r="26" spans="1:6" x14ac:dyDescent="0.2">
      <c r="B26" s="106"/>
    </row>
    <row r="27" spans="1:6" ht="25.5" customHeight="1" x14ac:dyDescent="0.2">
      <c r="A27" s="88" t="s">
        <v>2368</v>
      </c>
      <c r="B27" s="103" t="s">
        <v>2368</v>
      </c>
      <c r="C27" s="88" t="s">
        <v>2369</v>
      </c>
      <c r="D27" s="104" t="s">
        <v>2402</v>
      </c>
      <c r="E27" s="88" t="s">
        <v>2370</v>
      </c>
      <c r="F27" s="88" t="s">
        <v>2371</v>
      </c>
    </row>
    <row r="28" spans="1:6" x14ac:dyDescent="0.2">
      <c r="A28" s="88" t="s">
        <v>189</v>
      </c>
      <c r="B28" s="106" t="s">
        <v>1969</v>
      </c>
      <c r="C28" s="88" t="s">
        <v>190</v>
      </c>
      <c r="D28" s="88" t="s">
        <v>191</v>
      </c>
      <c r="E28" s="88" t="s">
        <v>192</v>
      </c>
      <c r="F28" s="88" t="s">
        <v>1674</v>
      </c>
    </row>
    <row r="29" spans="1:6" x14ac:dyDescent="0.2">
      <c r="A29" s="88" t="s">
        <v>193</v>
      </c>
      <c r="B29" s="106" t="s">
        <v>1970</v>
      </c>
      <c r="C29" s="88" t="s">
        <v>194</v>
      </c>
      <c r="D29" s="88" t="s">
        <v>195</v>
      </c>
      <c r="E29" s="88" t="s">
        <v>196</v>
      </c>
      <c r="F29" s="88" t="s">
        <v>197</v>
      </c>
    </row>
    <row r="30" spans="1:6" x14ac:dyDescent="0.2">
      <c r="A30" s="88" t="s">
        <v>198</v>
      </c>
      <c r="B30" s="106" t="s">
        <v>1971</v>
      </c>
      <c r="C30" s="88" t="s">
        <v>199</v>
      </c>
      <c r="D30" s="88" t="s">
        <v>200</v>
      </c>
      <c r="E30" s="88" t="s">
        <v>201</v>
      </c>
      <c r="F30" s="88" t="s">
        <v>1675</v>
      </c>
    </row>
    <row r="31" spans="1:6" ht="12.75" customHeight="1" x14ac:dyDescent="0.2">
      <c r="A31" s="88" t="s">
        <v>202</v>
      </c>
      <c r="B31" s="106" t="s">
        <v>1972</v>
      </c>
      <c r="C31" s="88" t="s">
        <v>203</v>
      </c>
      <c r="D31" s="88" t="s">
        <v>204</v>
      </c>
      <c r="E31" s="88" t="s">
        <v>205</v>
      </c>
      <c r="F31" s="88" t="s">
        <v>206</v>
      </c>
    </row>
    <row r="32" spans="1:6" x14ac:dyDescent="0.2">
      <c r="B32" s="106"/>
    </row>
    <row r="33" spans="1:6" x14ac:dyDescent="0.2">
      <c r="B33" s="106"/>
    </row>
    <row r="34" spans="1:6" x14ac:dyDescent="0.2">
      <c r="B34" s="106"/>
    </row>
    <row r="35" spans="1:6" x14ac:dyDescent="0.2">
      <c r="A35" s="88" t="s">
        <v>207</v>
      </c>
      <c r="B35" s="106" t="s">
        <v>1973</v>
      </c>
      <c r="C35" s="88" t="s">
        <v>208</v>
      </c>
      <c r="D35" s="88" t="s">
        <v>209</v>
      </c>
      <c r="E35" s="88" t="s">
        <v>210</v>
      </c>
      <c r="F35" s="88" t="s">
        <v>211</v>
      </c>
    </row>
    <row r="42" spans="1:6" x14ac:dyDescent="0.2">
      <c r="A42" s="88" t="s">
        <v>212</v>
      </c>
      <c r="B42" s="106" t="s">
        <v>1974</v>
      </c>
      <c r="C42" s="88" t="s">
        <v>1676</v>
      </c>
      <c r="D42" s="88" t="s">
        <v>213</v>
      </c>
      <c r="E42" s="88" t="s">
        <v>214</v>
      </c>
      <c r="F42" s="88" t="s">
        <v>215</v>
      </c>
    </row>
    <row r="43" spans="1:6" x14ac:dyDescent="0.2">
      <c r="A43" s="88" t="s">
        <v>216</v>
      </c>
      <c r="B43" s="106" t="s">
        <v>1975</v>
      </c>
      <c r="C43" s="88" t="s">
        <v>217</v>
      </c>
      <c r="D43" s="88" t="s">
        <v>218</v>
      </c>
      <c r="E43" s="88" t="s">
        <v>219</v>
      </c>
      <c r="F43" s="88" t="s">
        <v>220</v>
      </c>
    </row>
    <row r="44" spans="1:6" x14ac:dyDescent="0.2">
      <c r="A44" s="88" t="s">
        <v>221</v>
      </c>
      <c r="B44" s="106" t="s">
        <v>1976</v>
      </c>
      <c r="C44" s="88" t="s">
        <v>222</v>
      </c>
      <c r="D44" s="88" t="s">
        <v>223</v>
      </c>
      <c r="E44" s="88" t="s">
        <v>224</v>
      </c>
      <c r="F44" s="88" t="s">
        <v>225</v>
      </c>
    </row>
    <row r="45" spans="1:6" x14ac:dyDescent="0.2">
      <c r="A45" s="88" t="s">
        <v>226</v>
      </c>
      <c r="B45" s="106" t="s">
        <v>1977</v>
      </c>
      <c r="C45" s="88" t="s">
        <v>227</v>
      </c>
      <c r="D45" s="88" t="s">
        <v>228</v>
      </c>
      <c r="E45" s="88" t="s">
        <v>229</v>
      </c>
      <c r="F45" s="88" t="s">
        <v>230</v>
      </c>
    </row>
    <row r="46" spans="1:6" x14ac:dyDescent="0.2">
      <c r="A46" s="88" t="s">
        <v>231</v>
      </c>
      <c r="B46" s="106" t="s">
        <v>1978</v>
      </c>
      <c r="C46" s="88" t="s">
        <v>231</v>
      </c>
      <c r="D46" s="88" t="s">
        <v>232</v>
      </c>
      <c r="E46" s="88" t="s">
        <v>233</v>
      </c>
      <c r="F46" s="88" t="s">
        <v>234</v>
      </c>
    </row>
    <row r="47" spans="1:6" x14ac:dyDescent="0.2">
      <c r="A47" s="88" t="s">
        <v>235</v>
      </c>
      <c r="B47" s="106" t="s">
        <v>1979</v>
      </c>
      <c r="C47" s="88" t="s">
        <v>236</v>
      </c>
      <c r="D47" s="88" t="s">
        <v>237</v>
      </c>
      <c r="E47" s="88" t="s">
        <v>238</v>
      </c>
      <c r="F47" s="88" t="s">
        <v>239</v>
      </c>
    </row>
    <row r="48" spans="1:6" x14ac:dyDescent="0.2">
      <c r="A48" s="88" t="s">
        <v>240</v>
      </c>
      <c r="B48" s="106" t="s">
        <v>1980</v>
      </c>
      <c r="C48" s="88" t="s">
        <v>241</v>
      </c>
      <c r="D48" s="88" t="s">
        <v>242</v>
      </c>
      <c r="E48" s="88" t="s">
        <v>243</v>
      </c>
      <c r="F48" s="88" t="s">
        <v>244</v>
      </c>
    </row>
    <row r="49" spans="1:6" x14ac:dyDescent="0.2">
      <c r="A49" s="88" t="s">
        <v>245</v>
      </c>
      <c r="B49" s="106" t="s">
        <v>1981</v>
      </c>
      <c r="C49" s="88" t="s">
        <v>246</v>
      </c>
      <c r="D49" s="88" t="s">
        <v>247</v>
      </c>
      <c r="E49" s="88" t="s">
        <v>248</v>
      </c>
      <c r="F49" s="88" t="s">
        <v>249</v>
      </c>
    </row>
    <row r="50" spans="1:6" ht="25.5" x14ac:dyDescent="0.2">
      <c r="A50" s="88" t="s">
        <v>250</v>
      </c>
      <c r="B50" s="106" t="s">
        <v>1982</v>
      </c>
      <c r="C50" s="88" t="s">
        <v>251</v>
      </c>
      <c r="D50" s="88" t="s">
        <v>252</v>
      </c>
      <c r="E50" s="88" t="s">
        <v>253</v>
      </c>
      <c r="F50" s="88" t="s">
        <v>254</v>
      </c>
    </row>
    <row r="51" spans="1:6" x14ac:dyDescent="0.2">
      <c r="A51" s="88" t="s">
        <v>255</v>
      </c>
      <c r="B51" s="106" t="s">
        <v>1983</v>
      </c>
      <c r="C51" s="88" t="s">
        <v>256</v>
      </c>
      <c r="D51" s="88" t="s">
        <v>257</v>
      </c>
      <c r="E51" s="88" t="s">
        <v>258</v>
      </c>
      <c r="F51" s="88" t="s">
        <v>1677</v>
      </c>
    </row>
    <row r="52" spans="1:6" x14ac:dyDescent="0.2">
      <c r="A52" s="88" t="s">
        <v>259</v>
      </c>
      <c r="B52" s="106" t="s">
        <v>1984</v>
      </c>
      <c r="C52" s="88" t="s">
        <v>260</v>
      </c>
      <c r="D52" s="88" t="s">
        <v>261</v>
      </c>
      <c r="E52" s="88" t="s">
        <v>262</v>
      </c>
      <c r="F52" s="88" t="s">
        <v>1678</v>
      </c>
    </row>
    <row r="53" spans="1:6" x14ac:dyDescent="0.2">
      <c r="A53" s="88" t="s">
        <v>263</v>
      </c>
      <c r="B53" s="106" t="s">
        <v>1985</v>
      </c>
      <c r="C53" s="88" t="s">
        <v>264</v>
      </c>
      <c r="D53" s="88" t="s">
        <v>265</v>
      </c>
      <c r="E53" s="88" t="s">
        <v>266</v>
      </c>
      <c r="F53" s="88" t="s">
        <v>1679</v>
      </c>
    </row>
    <row r="54" spans="1:6" x14ac:dyDescent="0.2">
      <c r="A54" s="88" t="s">
        <v>267</v>
      </c>
      <c r="B54" s="106" t="s">
        <v>1986</v>
      </c>
      <c r="C54" s="88" t="s">
        <v>268</v>
      </c>
      <c r="D54" s="88" t="s">
        <v>269</v>
      </c>
      <c r="E54" s="88" t="s">
        <v>270</v>
      </c>
      <c r="F54" s="88" t="s">
        <v>1680</v>
      </c>
    </row>
    <row r="55" spans="1:6" x14ac:dyDescent="0.2">
      <c r="A55" s="88" t="s">
        <v>271</v>
      </c>
      <c r="B55" s="106" t="s">
        <v>1987</v>
      </c>
      <c r="C55" s="88" t="s">
        <v>272</v>
      </c>
      <c r="D55" s="88" t="s">
        <v>273</v>
      </c>
      <c r="E55" s="88" t="s">
        <v>274</v>
      </c>
      <c r="F55" s="88" t="s">
        <v>1681</v>
      </c>
    </row>
    <row r="56" spans="1:6" x14ac:dyDescent="0.2">
      <c r="A56" s="88" t="s">
        <v>275</v>
      </c>
      <c r="B56" s="106" t="s">
        <v>1988</v>
      </c>
      <c r="C56" s="88" t="s">
        <v>276</v>
      </c>
      <c r="D56" s="88" t="s">
        <v>277</v>
      </c>
      <c r="E56" s="88" t="s">
        <v>278</v>
      </c>
      <c r="F56" s="88" t="s">
        <v>1682</v>
      </c>
    </row>
    <row r="57" spans="1:6" x14ac:dyDescent="0.2">
      <c r="A57" s="88" t="s">
        <v>279</v>
      </c>
      <c r="B57" s="106" t="s">
        <v>1989</v>
      </c>
      <c r="C57" s="88" t="s">
        <v>280</v>
      </c>
      <c r="D57" s="88" t="s">
        <v>281</v>
      </c>
      <c r="E57" s="88" t="s">
        <v>282</v>
      </c>
      <c r="F57" s="88" t="s">
        <v>283</v>
      </c>
    </row>
    <row r="58" spans="1:6" x14ac:dyDescent="0.2">
      <c r="A58" s="88" t="s">
        <v>284</v>
      </c>
      <c r="B58" s="106" t="s">
        <v>1990</v>
      </c>
      <c r="C58" s="88" t="s">
        <v>285</v>
      </c>
      <c r="D58" s="88" t="s">
        <v>286</v>
      </c>
      <c r="E58" s="88" t="s">
        <v>287</v>
      </c>
      <c r="F58" s="88" t="s">
        <v>284</v>
      </c>
    </row>
    <row r="59" spans="1:6" x14ac:dyDescent="0.2">
      <c r="A59" s="88" t="s">
        <v>157</v>
      </c>
      <c r="B59" s="106" t="s">
        <v>1963</v>
      </c>
      <c r="C59" s="88" t="s">
        <v>158</v>
      </c>
      <c r="D59" s="88" t="s">
        <v>159</v>
      </c>
      <c r="E59" s="88" t="s">
        <v>160</v>
      </c>
      <c r="F59" s="88" t="s">
        <v>161</v>
      </c>
    </row>
    <row r="60" spans="1:6" x14ac:dyDescent="0.2">
      <c r="A60" s="88" t="s">
        <v>162</v>
      </c>
      <c r="B60" s="106" t="s">
        <v>1961</v>
      </c>
      <c r="C60" s="88" t="s">
        <v>163</v>
      </c>
      <c r="D60" s="88" t="s">
        <v>164</v>
      </c>
      <c r="E60" s="88" t="s">
        <v>165</v>
      </c>
      <c r="F60" s="88" t="s">
        <v>164</v>
      </c>
    </row>
    <row r="61" spans="1:6" x14ac:dyDescent="0.2">
      <c r="A61" s="88" t="s">
        <v>171</v>
      </c>
      <c r="B61" s="106" t="s">
        <v>1965</v>
      </c>
      <c r="C61" s="88" t="s">
        <v>171</v>
      </c>
      <c r="D61" s="88" t="s">
        <v>172</v>
      </c>
      <c r="E61" s="88" t="s">
        <v>173</v>
      </c>
      <c r="F61" s="88" t="s">
        <v>174</v>
      </c>
    </row>
    <row r="62" spans="1:6" x14ac:dyDescent="0.2">
      <c r="A62" s="88" t="s">
        <v>288</v>
      </c>
      <c r="B62" s="106" t="s">
        <v>1991</v>
      </c>
      <c r="C62" s="88" t="s">
        <v>289</v>
      </c>
      <c r="D62" s="88" t="s">
        <v>290</v>
      </c>
      <c r="E62" s="88" t="s">
        <v>291</v>
      </c>
      <c r="F62" s="88" t="s">
        <v>292</v>
      </c>
    </row>
    <row r="63" spans="1:6" x14ac:dyDescent="0.2">
      <c r="A63" s="88" t="s">
        <v>293</v>
      </c>
      <c r="B63" s="106" t="s">
        <v>1992</v>
      </c>
      <c r="C63" s="88" t="s">
        <v>294</v>
      </c>
      <c r="D63" s="88" t="s">
        <v>295</v>
      </c>
      <c r="E63" s="88" t="s">
        <v>296</v>
      </c>
      <c r="F63" s="88" t="s">
        <v>297</v>
      </c>
    </row>
    <row r="64" spans="1:6" ht="12.75" customHeight="1" x14ac:dyDescent="0.2">
      <c r="A64" s="88" t="s">
        <v>298</v>
      </c>
      <c r="B64" s="106" t="s">
        <v>1993</v>
      </c>
      <c r="C64" s="88" t="s">
        <v>299</v>
      </c>
      <c r="D64" s="88" t="s">
        <v>300</v>
      </c>
      <c r="E64" s="88" t="s">
        <v>301</v>
      </c>
      <c r="F64" s="88" t="s">
        <v>302</v>
      </c>
    </row>
    <row r="65" spans="1:6" x14ac:dyDescent="0.2">
      <c r="B65" s="106"/>
    </row>
    <row r="66" spans="1:6" x14ac:dyDescent="0.2">
      <c r="B66" s="106"/>
    </row>
    <row r="67" spans="1:6" x14ac:dyDescent="0.2">
      <c r="B67" s="106"/>
    </row>
    <row r="68" spans="1:6" x14ac:dyDescent="0.2">
      <c r="B68" s="106"/>
    </row>
    <row r="69" spans="1:6" x14ac:dyDescent="0.2">
      <c r="A69" s="88" t="s">
        <v>303</v>
      </c>
      <c r="B69" s="106" t="s">
        <v>1994</v>
      </c>
      <c r="C69" s="88" t="s">
        <v>304</v>
      </c>
      <c r="D69" s="88" t="s">
        <v>305</v>
      </c>
      <c r="E69" s="88" t="s">
        <v>306</v>
      </c>
      <c r="F69" s="88" t="s">
        <v>307</v>
      </c>
    </row>
    <row r="70" spans="1:6" x14ac:dyDescent="0.2">
      <c r="A70" s="88" t="s">
        <v>308</v>
      </c>
      <c r="B70" s="106" t="s">
        <v>1995</v>
      </c>
      <c r="C70" s="88" t="s">
        <v>309</v>
      </c>
      <c r="D70" s="88" t="s">
        <v>310</v>
      </c>
      <c r="E70" s="88" t="s">
        <v>311</v>
      </c>
      <c r="F70" s="88" t="s">
        <v>312</v>
      </c>
    </row>
    <row r="71" spans="1:6" x14ac:dyDescent="0.2">
      <c r="A71" s="88" t="s">
        <v>313</v>
      </c>
      <c r="B71" s="106" t="s">
        <v>1996</v>
      </c>
      <c r="C71" s="88" t="s">
        <v>314</v>
      </c>
      <c r="D71" s="88" t="s">
        <v>315</v>
      </c>
      <c r="E71" s="88" t="s">
        <v>316</v>
      </c>
      <c r="F71" s="88" t="s">
        <v>317</v>
      </c>
    </row>
    <row r="72" spans="1:6" ht="12.75" customHeight="1" x14ac:dyDescent="0.2">
      <c r="A72" s="88" t="s">
        <v>2372</v>
      </c>
      <c r="B72" s="106" t="s">
        <v>2373</v>
      </c>
      <c r="C72" s="104" t="s">
        <v>2403</v>
      </c>
      <c r="D72" s="88" t="s">
        <v>2374</v>
      </c>
      <c r="E72" s="88" t="s">
        <v>2375</v>
      </c>
      <c r="F72" s="88" t="s">
        <v>2376</v>
      </c>
    </row>
    <row r="73" spans="1:6" x14ac:dyDescent="0.2">
      <c r="B73" s="106"/>
    </row>
    <row r="74" spans="1:6" x14ac:dyDescent="0.2">
      <c r="B74" s="106"/>
    </row>
    <row r="75" spans="1:6" x14ac:dyDescent="0.2">
      <c r="B75" s="106"/>
    </row>
    <row r="76" spans="1:6" x14ac:dyDescent="0.2">
      <c r="A76" s="88" t="s">
        <v>318</v>
      </c>
      <c r="B76" s="106" t="s">
        <v>1997</v>
      </c>
      <c r="C76" s="88" t="s">
        <v>319</v>
      </c>
      <c r="D76" s="88" t="s">
        <v>320</v>
      </c>
      <c r="E76" s="88" t="s">
        <v>321</v>
      </c>
      <c r="F76" s="88" t="s">
        <v>322</v>
      </c>
    </row>
    <row r="83" spans="1:6" x14ac:dyDescent="0.2">
      <c r="A83" s="88" t="s">
        <v>323</v>
      </c>
      <c r="B83" s="106" t="s">
        <v>1998</v>
      </c>
      <c r="C83" s="88" t="s">
        <v>324</v>
      </c>
      <c r="D83" s="88" t="s">
        <v>325</v>
      </c>
      <c r="E83" s="88" t="s">
        <v>326</v>
      </c>
      <c r="F83" s="88" t="s">
        <v>327</v>
      </c>
    </row>
    <row r="84" spans="1:6" x14ac:dyDescent="0.2">
      <c r="A84" s="88" t="s">
        <v>328</v>
      </c>
      <c r="B84" s="106" t="s">
        <v>1999</v>
      </c>
      <c r="C84" s="88" t="s">
        <v>329</v>
      </c>
      <c r="D84" s="88" t="s">
        <v>330</v>
      </c>
      <c r="E84" s="88" t="s">
        <v>331</v>
      </c>
      <c r="F84" s="88" t="s">
        <v>332</v>
      </c>
    </row>
    <row r="85" spans="1:6" x14ac:dyDescent="0.2">
      <c r="A85" s="88" t="s">
        <v>333</v>
      </c>
      <c r="B85" s="106" t="s">
        <v>2000</v>
      </c>
      <c r="C85" s="88" t="s">
        <v>334</v>
      </c>
      <c r="D85" s="88" t="s">
        <v>335</v>
      </c>
      <c r="E85" s="88" t="s">
        <v>336</v>
      </c>
      <c r="F85" s="88" t="s">
        <v>337</v>
      </c>
    </row>
    <row r="86" spans="1:6" x14ac:dyDescent="0.2">
      <c r="A86" s="88" t="s">
        <v>338</v>
      </c>
      <c r="B86" s="106" t="s">
        <v>2001</v>
      </c>
      <c r="C86" s="88" t="s">
        <v>339</v>
      </c>
      <c r="D86" s="88" t="s">
        <v>340</v>
      </c>
      <c r="E86" s="88" t="s">
        <v>341</v>
      </c>
      <c r="F86" s="88" t="s">
        <v>342</v>
      </c>
    </row>
    <row r="87" spans="1:6" x14ac:dyDescent="0.2">
      <c r="A87" s="107" t="s">
        <v>343</v>
      </c>
      <c r="B87" s="99"/>
      <c r="C87" s="99"/>
    </row>
    <row r="88" spans="1:6" x14ac:dyDescent="0.2">
      <c r="A88" s="88" t="s">
        <v>344</v>
      </c>
      <c r="B88" s="106" t="s">
        <v>2002</v>
      </c>
      <c r="C88" s="88" t="s">
        <v>345</v>
      </c>
      <c r="D88" s="88" t="s">
        <v>346</v>
      </c>
      <c r="E88" s="88" t="s">
        <v>347</v>
      </c>
      <c r="F88" s="88" t="s">
        <v>348</v>
      </c>
    </row>
    <row r="89" spans="1:6" x14ac:dyDescent="0.2">
      <c r="A89" s="88" t="s">
        <v>349</v>
      </c>
      <c r="B89" s="106" t="s">
        <v>2003</v>
      </c>
      <c r="C89" s="88" t="s">
        <v>350</v>
      </c>
      <c r="D89" s="88" t="s">
        <v>1683</v>
      </c>
      <c r="E89" s="88" t="s">
        <v>351</v>
      </c>
      <c r="F89" s="88" t="s">
        <v>352</v>
      </c>
    </row>
    <row r="90" spans="1:6" ht="25.5" x14ac:dyDescent="0.2">
      <c r="A90" s="88" t="s">
        <v>353</v>
      </c>
      <c r="B90" s="108" t="s">
        <v>2004</v>
      </c>
      <c r="C90" s="89" t="s">
        <v>354</v>
      </c>
      <c r="D90" s="88" t="s">
        <v>355</v>
      </c>
      <c r="E90" s="88" t="s">
        <v>356</v>
      </c>
      <c r="F90" s="88" t="s">
        <v>357</v>
      </c>
    </row>
    <row r="91" spans="1:6" x14ac:dyDescent="0.2">
      <c r="A91" s="88" t="s">
        <v>358</v>
      </c>
      <c r="B91" s="106" t="s">
        <v>2005</v>
      </c>
      <c r="C91" s="88" t="s">
        <v>359</v>
      </c>
      <c r="D91" s="88" t="s">
        <v>360</v>
      </c>
      <c r="E91" s="88" t="s">
        <v>361</v>
      </c>
      <c r="F91" s="88" t="s">
        <v>362</v>
      </c>
    </row>
    <row r="92" spans="1:6" ht="12.75" customHeight="1" x14ac:dyDescent="0.2">
      <c r="A92" s="89" t="s">
        <v>363</v>
      </c>
      <c r="B92" s="106" t="s">
        <v>2006</v>
      </c>
      <c r="C92" s="88" t="s">
        <v>364</v>
      </c>
      <c r="D92" s="88" t="s">
        <v>365</v>
      </c>
      <c r="E92" s="88" t="s">
        <v>366</v>
      </c>
      <c r="F92" s="88" t="s">
        <v>367</v>
      </c>
    </row>
    <row r="93" spans="1:6" x14ac:dyDescent="0.2">
      <c r="A93" s="88" t="s">
        <v>368</v>
      </c>
      <c r="B93" s="106" t="s">
        <v>2007</v>
      </c>
      <c r="C93" s="88" t="s">
        <v>369</v>
      </c>
      <c r="D93" s="88" t="s">
        <v>370</v>
      </c>
      <c r="E93" s="88" t="s">
        <v>371</v>
      </c>
      <c r="F93" s="88" t="s">
        <v>372</v>
      </c>
    </row>
    <row r="94" spans="1:6" x14ac:dyDescent="0.2">
      <c r="A94" s="88" t="s">
        <v>373</v>
      </c>
      <c r="B94" s="106" t="s">
        <v>2008</v>
      </c>
      <c r="C94" s="88" t="s">
        <v>374</v>
      </c>
      <c r="D94" s="88" t="s">
        <v>375</v>
      </c>
      <c r="E94" s="88" t="s">
        <v>376</v>
      </c>
      <c r="F94" s="88" t="s">
        <v>377</v>
      </c>
    </row>
    <row r="95" spans="1:6" x14ac:dyDescent="0.2">
      <c r="A95" s="88" t="s">
        <v>378</v>
      </c>
      <c r="B95" s="106" t="s">
        <v>2009</v>
      </c>
      <c r="C95" s="88" t="s">
        <v>379</v>
      </c>
      <c r="D95" s="88" t="s">
        <v>380</v>
      </c>
      <c r="E95" s="88" t="s">
        <v>381</v>
      </c>
      <c r="F95" s="88" t="s">
        <v>382</v>
      </c>
    </row>
    <row r="96" spans="1:6" x14ac:dyDescent="0.2">
      <c r="A96" s="88" t="s">
        <v>383</v>
      </c>
      <c r="B96" s="106" t="s">
        <v>2010</v>
      </c>
      <c r="C96" s="88" t="s">
        <v>384</v>
      </c>
      <c r="D96" s="88" t="s">
        <v>385</v>
      </c>
      <c r="E96" s="88" t="s">
        <v>386</v>
      </c>
      <c r="F96" s="88" t="s">
        <v>387</v>
      </c>
    </row>
    <row r="97" spans="1:6" x14ac:dyDescent="0.2">
      <c r="A97" s="88" t="s">
        <v>388</v>
      </c>
      <c r="B97" s="106" t="s">
        <v>2011</v>
      </c>
      <c r="C97" s="88" t="s">
        <v>389</v>
      </c>
      <c r="D97" s="88" t="s">
        <v>390</v>
      </c>
      <c r="E97" s="88" t="s">
        <v>391</v>
      </c>
      <c r="F97" s="88" t="s">
        <v>392</v>
      </c>
    </row>
    <row r="98" spans="1:6" x14ac:dyDescent="0.2">
      <c r="A98" s="88" t="s">
        <v>393</v>
      </c>
      <c r="B98" s="106" t="s">
        <v>2012</v>
      </c>
      <c r="C98" s="88" t="s">
        <v>394</v>
      </c>
      <c r="D98" s="88" t="s">
        <v>395</v>
      </c>
      <c r="E98" s="88" t="s">
        <v>396</v>
      </c>
      <c r="F98" s="88" t="s">
        <v>397</v>
      </c>
    </row>
    <row r="99" spans="1:6" ht="25.5" x14ac:dyDescent="0.2">
      <c r="A99" s="88" t="s">
        <v>398</v>
      </c>
      <c r="B99" s="106" t="s">
        <v>2013</v>
      </c>
      <c r="C99" s="88" t="s">
        <v>399</v>
      </c>
      <c r="D99" s="88" t="s">
        <v>400</v>
      </c>
      <c r="E99" s="88" t="s">
        <v>401</v>
      </c>
      <c r="F99" s="88" t="s">
        <v>402</v>
      </c>
    </row>
    <row r="100" spans="1:6" ht="25.5" x14ac:dyDescent="0.2">
      <c r="A100" s="88" t="s">
        <v>403</v>
      </c>
      <c r="B100" s="106" t="s">
        <v>2014</v>
      </c>
      <c r="C100" s="88" t="s">
        <v>404</v>
      </c>
      <c r="D100" s="88" t="s">
        <v>405</v>
      </c>
      <c r="E100" s="88" t="s">
        <v>406</v>
      </c>
      <c r="F100" s="88" t="s">
        <v>407</v>
      </c>
    </row>
    <row r="101" spans="1:6" x14ac:dyDescent="0.2">
      <c r="A101" s="88" t="s">
        <v>408</v>
      </c>
      <c r="B101" s="106" t="s">
        <v>2015</v>
      </c>
      <c r="C101" s="88" t="s">
        <v>409</v>
      </c>
      <c r="D101" s="88" t="s">
        <v>408</v>
      </c>
      <c r="E101" s="88" t="s">
        <v>410</v>
      </c>
      <c r="F101" s="88" t="s">
        <v>408</v>
      </c>
    </row>
    <row r="102" spans="1:6" x14ac:dyDescent="0.2">
      <c r="A102" s="88" t="s">
        <v>411</v>
      </c>
      <c r="B102" s="106" t="s">
        <v>2016</v>
      </c>
      <c r="C102" s="88" t="s">
        <v>412</v>
      </c>
      <c r="D102" s="88" t="s">
        <v>413</v>
      </c>
      <c r="E102" s="88" t="s">
        <v>414</v>
      </c>
      <c r="F102" s="88" t="s">
        <v>415</v>
      </c>
    </row>
    <row r="103" spans="1:6" x14ac:dyDescent="0.2">
      <c r="A103" s="88" t="s">
        <v>416</v>
      </c>
      <c r="B103" s="106" t="s">
        <v>2017</v>
      </c>
      <c r="C103" s="88" t="s">
        <v>417</v>
      </c>
      <c r="D103" s="88" t="s">
        <v>418</v>
      </c>
      <c r="E103" s="88" t="s">
        <v>419</v>
      </c>
      <c r="F103" s="88" t="s">
        <v>420</v>
      </c>
    </row>
    <row r="104" spans="1:6" x14ac:dyDescent="0.2">
      <c r="A104" s="88" t="s">
        <v>421</v>
      </c>
      <c r="B104" s="106" t="s">
        <v>2018</v>
      </c>
      <c r="C104" s="88" t="s">
        <v>422</v>
      </c>
      <c r="D104" s="88" t="s">
        <v>423</v>
      </c>
      <c r="E104" s="88" t="s">
        <v>424</v>
      </c>
      <c r="F104" s="88" t="s">
        <v>425</v>
      </c>
    </row>
    <row r="105" spans="1:6" ht="25.5" x14ac:dyDescent="0.2">
      <c r="A105" s="88" t="s">
        <v>426</v>
      </c>
      <c r="B105" s="106" t="s">
        <v>2019</v>
      </c>
      <c r="C105" s="88" t="s">
        <v>427</v>
      </c>
      <c r="D105" s="88" t="s">
        <v>428</v>
      </c>
      <c r="E105" s="88" t="s">
        <v>429</v>
      </c>
      <c r="F105" s="88" t="s">
        <v>430</v>
      </c>
    </row>
    <row r="106" spans="1:6" x14ac:dyDescent="0.2">
      <c r="A106" s="88" t="s">
        <v>358</v>
      </c>
      <c r="B106" s="106" t="s">
        <v>2005</v>
      </c>
      <c r="C106" s="88" t="s">
        <v>359</v>
      </c>
      <c r="D106" s="88" t="s">
        <v>360</v>
      </c>
      <c r="E106" s="88" t="s">
        <v>361</v>
      </c>
      <c r="F106" s="88" t="s">
        <v>362</v>
      </c>
    </row>
    <row r="107" spans="1:6" ht="25.5" x14ac:dyDescent="0.2">
      <c r="A107" s="89" t="s">
        <v>431</v>
      </c>
      <c r="B107" s="106" t="s">
        <v>2020</v>
      </c>
      <c r="C107" s="88" t="s">
        <v>432</v>
      </c>
      <c r="D107" s="88" t="s">
        <v>433</v>
      </c>
      <c r="E107" s="88" t="s">
        <v>434</v>
      </c>
      <c r="F107" s="88" t="s">
        <v>435</v>
      </c>
    </row>
    <row r="108" spans="1:6" x14ac:dyDescent="0.2">
      <c r="A108" s="88" t="s">
        <v>436</v>
      </c>
      <c r="B108" s="106" t="s">
        <v>2021</v>
      </c>
      <c r="C108" s="88" t="s">
        <v>437</v>
      </c>
      <c r="D108" s="88" t="s">
        <v>438</v>
      </c>
      <c r="E108" s="88" t="s">
        <v>439</v>
      </c>
      <c r="F108" s="88" t="s">
        <v>440</v>
      </c>
    </row>
    <row r="109" spans="1:6" ht="25.5" x14ac:dyDescent="0.2">
      <c r="A109" s="88" t="s">
        <v>441</v>
      </c>
      <c r="B109" s="106" t="s">
        <v>2022</v>
      </c>
      <c r="C109" s="88" t="s">
        <v>442</v>
      </c>
      <c r="D109" s="88" t="s">
        <v>443</v>
      </c>
      <c r="E109" s="88" t="s">
        <v>444</v>
      </c>
      <c r="F109" s="88" t="s">
        <v>445</v>
      </c>
    </row>
    <row r="110" spans="1:6" ht="25.5" x14ac:dyDescent="0.2">
      <c r="A110" s="88" t="s">
        <v>446</v>
      </c>
      <c r="B110" s="106" t="s">
        <v>2023</v>
      </c>
      <c r="C110" s="88" t="s">
        <v>447</v>
      </c>
      <c r="D110" s="88" t="s">
        <v>448</v>
      </c>
      <c r="E110" s="88" t="s">
        <v>449</v>
      </c>
      <c r="F110" s="88" t="s">
        <v>450</v>
      </c>
    </row>
    <row r="111" spans="1:6" x14ac:dyDescent="0.2">
      <c r="A111" s="88" t="s">
        <v>451</v>
      </c>
      <c r="B111" s="106" t="s">
        <v>2024</v>
      </c>
      <c r="C111" s="88" t="s">
        <v>451</v>
      </c>
      <c r="D111" s="88" t="s">
        <v>452</v>
      </c>
      <c r="E111" s="88" t="s">
        <v>453</v>
      </c>
      <c r="F111" s="88" t="s">
        <v>454</v>
      </c>
    </row>
    <row r="112" spans="1:6" ht="25.5" x14ac:dyDescent="0.2">
      <c r="A112" s="88" t="s">
        <v>446</v>
      </c>
      <c r="B112" s="106" t="s">
        <v>2023</v>
      </c>
      <c r="C112" s="88" t="s">
        <v>447</v>
      </c>
      <c r="D112" s="88" t="s">
        <v>448</v>
      </c>
      <c r="E112" s="88" t="s">
        <v>449</v>
      </c>
      <c r="F112" s="88" t="s">
        <v>450</v>
      </c>
    </row>
    <row r="113" spans="1:6" ht="25.5" x14ac:dyDescent="0.2">
      <c r="A113" s="88" t="s">
        <v>446</v>
      </c>
      <c r="B113" s="106" t="s">
        <v>2023</v>
      </c>
      <c r="C113" s="88" t="s">
        <v>447</v>
      </c>
      <c r="D113" s="88" t="s">
        <v>448</v>
      </c>
      <c r="E113" s="88" t="s">
        <v>449</v>
      </c>
      <c r="F113" s="88" t="s">
        <v>450</v>
      </c>
    </row>
    <row r="114" spans="1:6" ht="25.5" x14ac:dyDescent="0.2">
      <c r="A114" s="88" t="s">
        <v>455</v>
      </c>
      <c r="B114" s="106" t="s">
        <v>2025</v>
      </c>
      <c r="C114" s="88" t="s">
        <v>456</v>
      </c>
      <c r="D114" s="88" t="s">
        <v>457</v>
      </c>
      <c r="E114" s="88" t="s">
        <v>458</v>
      </c>
      <c r="F114" s="88" t="s">
        <v>459</v>
      </c>
    </row>
    <row r="115" spans="1:6" ht="25.5" x14ac:dyDescent="0.2">
      <c r="A115" s="88" t="s">
        <v>460</v>
      </c>
      <c r="B115" s="106" t="s">
        <v>2026</v>
      </c>
      <c r="C115" s="88" t="s">
        <v>461</v>
      </c>
      <c r="D115" s="88" t="s">
        <v>462</v>
      </c>
      <c r="E115" s="88" t="s">
        <v>463</v>
      </c>
      <c r="F115" s="88" t="s">
        <v>464</v>
      </c>
    </row>
    <row r="116" spans="1:6" ht="25.5" x14ac:dyDescent="0.2">
      <c r="A116" s="88" t="s">
        <v>465</v>
      </c>
      <c r="B116" s="106" t="s">
        <v>2027</v>
      </c>
      <c r="C116" s="88" t="s">
        <v>466</v>
      </c>
      <c r="D116" s="88" t="s">
        <v>467</v>
      </c>
      <c r="E116" s="88" t="s">
        <v>468</v>
      </c>
      <c r="F116" s="88" t="s">
        <v>469</v>
      </c>
    </row>
    <row r="117" spans="1:6" ht="25.5" x14ac:dyDescent="0.2">
      <c r="A117" s="88" t="s">
        <v>470</v>
      </c>
      <c r="B117" s="106" t="s">
        <v>2028</v>
      </c>
      <c r="C117" s="88" t="s">
        <v>471</v>
      </c>
      <c r="D117" s="88" t="s">
        <v>472</v>
      </c>
      <c r="E117" s="88" t="s">
        <v>473</v>
      </c>
      <c r="F117" s="88" t="s">
        <v>474</v>
      </c>
    </row>
    <row r="118" spans="1:6" ht="25.5" x14ac:dyDescent="0.2">
      <c r="A118" s="88" t="s">
        <v>475</v>
      </c>
      <c r="B118" s="106" t="s">
        <v>2029</v>
      </c>
      <c r="C118" s="88" t="s">
        <v>476</v>
      </c>
      <c r="D118" s="88" t="s">
        <v>477</v>
      </c>
      <c r="E118" s="88" t="s">
        <v>478</v>
      </c>
      <c r="F118" s="88" t="s">
        <v>479</v>
      </c>
    </row>
    <row r="119" spans="1:6" ht="25.5" x14ac:dyDescent="0.2">
      <c r="A119" s="88" t="s">
        <v>480</v>
      </c>
      <c r="B119" s="106" t="s">
        <v>2030</v>
      </c>
      <c r="C119" s="88" t="s">
        <v>481</v>
      </c>
      <c r="D119" s="88" t="s">
        <v>482</v>
      </c>
      <c r="E119" s="88" t="s">
        <v>483</v>
      </c>
      <c r="F119" s="88" t="s">
        <v>484</v>
      </c>
    </row>
    <row r="120" spans="1:6" ht="25.5" x14ac:dyDescent="0.2">
      <c r="A120" s="88" t="s">
        <v>485</v>
      </c>
      <c r="B120" s="106" t="s">
        <v>2031</v>
      </c>
      <c r="C120" s="88" t="s">
        <v>486</v>
      </c>
      <c r="D120" s="88" t="s">
        <v>487</v>
      </c>
      <c r="E120" s="88" t="s">
        <v>488</v>
      </c>
      <c r="F120" s="88" t="s">
        <v>489</v>
      </c>
    </row>
    <row r="121" spans="1:6" ht="25.5" x14ac:dyDescent="0.2">
      <c r="A121" s="88" t="s">
        <v>490</v>
      </c>
      <c r="B121" s="106" t="s">
        <v>2032</v>
      </c>
      <c r="C121" s="88" t="s">
        <v>491</v>
      </c>
      <c r="D121" s="88" t="s">
        <v>492</v>
      </c>
      <c r="E121" s="88" t="s">
        <v>493</v>
      </c>
      <c r="F121" s="88" t="s">
        <v>494</v>
      </c>
    </row>
    <row r="122" spans="1:6" x14ac:dyDescent="0.2">
      <c r="A122" s="88" t="s">
        <v>495</v>
      </c>
      <c r="B122" s="106" t="s">
        <v>2033</v>
      </c>
      <c r="C122" s="88" t="s">
        <v>496</v>
      </c>
      <c r="D122" s="88" t="s">
        <v>497</v>
      </c>
      <c r="E122" s="88" t="s">
        <v>498</v>
      </c>
      <c r="F122" s="88" t="s">
        <v>499</v>
      </c>
    </row>
    <row r="123" spans="1:6" x14ac:dyDescent="0.2">
      <c r="A123" s="88" t="s">
        <v>500</v>
      </c>
      <c r="B123" s="106" t="s">
        <v>2034</v>
      </c>
      <c r="C123" s="88" t="s">
        <v>501</v>
      </c>
      <c r="D123" s="88" t="s">
        <v>502</v>
      </c>
      <c r="E123" s="88" t="s">
        <v>503</v>
      </c>
      <c r="F123" s="88" t="s">
        <v>504</v>
      </c>
    </row>
    <row r="124" spans="1:6" ht="25.5" x14ac:dyDescent="0.2">
      <c r="A124" s="88" t="s">
        <v>505</v>
      </c>
      <c r="B124" s="106" t="s">
        <v>2035</v>
      </c>
      <c r="C124" s="88" t="s">
        <v>506</v>
      </c>
      <c r="D124" s="88" t="s">
        <v>507</v>
      </c>
      <c r="E124" s="88" t="s">
        <v>508</v>
      </c>
      <c r="F124" s="88" t="s">
        <v>509</v>
      </c>
    </row>
    <row r="125" spans="1:6" ht="25.5" x14ac:dyDescent="0.2">
      <c r="A125" s="88" t="s">
        <v>510</v>
      </c>
      <c r="B125" s="106" t="s">
        <v>2036</v>
      </c>
      <c r="C125" s="88" t="s">
        <v>511</v>
      </c>
      <c r="D125" s="88" t="s">
        <v>512</v>
      </c>
      <c r="E125" s="88" t="s">
        <v>513</v>
      </c>
      <c r="F125" s="88" t="s">
        <v>514</v>
      </c>
    </row>
    <row r="126" spans="1:6" x14ac:dyDescent="0.2">
      <c r="A126" s="88" t="s">
        <v>515</v>
      </c>
      <c r="B126" s="106" t="s">
        <v>2037</v>
      </c>
      <c r="C126" s="88" t="s">
        <v>515</v>
      </c>
      <c r="D126" s="88" t="s">
        <v>516</v>
      </c>
      <c r="E126" s="88" t="s">
        <v>517</v>
      </c>
      <c r="F126" s="88" t="s">
        <v>518</v>
      </c>
    </row>
    <row r="127" spans="1:6" ht="25.5" x14ac:dyDescent="0.2">
      <c r="A127" s="88" t="s">
        <v>510</v>
      </c>
      <c r="B127" s="106" t="s">
        <v>2036</v>
      </c>
      <c r="C127" s="88" t="s">
        <v>511</v>
      </c>
      <c r="D127" s="88" t="s">
        <v>512</v>
      </c>
      <c r="E127" s="88" t="s">
        <v>513</v>
      </c>
      <c r="F127" s="88" t="s">
        <v>514</v>
      </c>
    </row>
    <row r="128" spans="1:6" ht="25.5" x14ac:dyDescent="0.2">
      <c r="A128" s="88" t="s">
        <v>510</v>
      </c>
      <c r="B128" s="106" t="s">
        <v>2036</v>
      </c>
      <c r="C128" s="88" t="s">
        <v>511</v>
      </c>
      <c r="D128" s="88" t="s">
        <v>512</v>
      </c>
      <c r="E128" s="88" t="s">
        <v>513</v>
      </c>
      <c r="F128" s="88" t="s">
        <v>514</v>
      </c>
    </row>
    <row r="129" spans="1:6" ht="38.25" x14ac:dyDescent="0.2">
      <c r="A129" s="88" t="s">
        <v>519</v>
      </c>
      <c r="B129" s="106" t="s">
        <v>2038</v>
      </c>
      <c r="C129" s="88" t="s">
        <v>520</v>
      </c>
      <c r="D129" s="88" t="s">
        <v>521</v>
      </c>
      <c r="E129" s="88" t="s">
        <v>522</v>
      </c>
      <c r="F129" s="88" t="s">
        <v>523</v>
      </c>
    </row>
    <row r="130" spans="1:6" ht="25.5" x14ac:dyDescent="0.2">
      <c r="A130" s="88" t="s">
        <v>524</v>
      </c>
      <c r="B130" s="106" t="s">
        <v>2039</v>
      </c>
      <c r="C130" s="88" t="s">
        <v>525</v>
      </c>
      <c r="D130" s="88" t="s">
        <v>526</v>
      </c>
      <c r="E130" s="88" t="s">
        <v>527</v>
      </c>
      <c r="F130" s="88" t="s">
        <v>528</v>
      </c>
    </row>
    <row r="131" spans="1:6" ht="38.25" x14ac:dyDescent="0.2">
      <c r="A131" s="88" t="s">
        <v>529</v>
      </c>
      <c r="B131" s="106" t="s">
        <v>2040</v>
      </c>
      <c r="C131" s="88" t="s">
        <v>530</v>
      </c>
      <c r="D131" s="88" t="s">
        <v>531</v>
      </c>
      <c r="E131" s="88" t="s">
        <v>532</v>
      </c>
      <c r="F131" s="88" t="s">
        <v>533</v>
      </c>
    </row>
    <row r="132" spans="1:6" ht="38.25" x14ac:dyDescent="0.2">
      <c r="A132" s="88" t="s">
        <v>534</v>
      </c>
      <c r="B132" s="106" t="s">
        <v>2041</v>
      </c>
      <c r="C132" s="88" t="s">
        <v>535</v>
      </c>
      <c r="D132" s="88" t="s">
        <v>536</v>
      </c>
      <c r="E132" s="88" t="s">
        <v>537</v>
      </c>
      <c r="F132" s="88" t="s">
        <v>538</v>
      </c>
    </row>
    <row r="133" spans="1:6" ht="38.25" x14ac:dyDescent="0.2">
      <c r="A133" s="88" t="s">
        <v>539</v>
      </c>
      <c r="B133" s="106" t="s">
        <v>2042</v>
      </c>
      <c r="C133" s="88" t="s">
        <v>540</v>
      </c>
      <c r="D133" s="88" t="s">
        <v>541</v>
      </c>
      <c r="E133" s="88" t="s">
        <v>542</v>
      </c>
      <c r="F133" s="88" t="s">
        <v>543</v>
      </c>
    </row>
    <row r="134" spans="1:6" ht="38.25" x14ac:dyDescent="0.2">
      <c r="A134" s="88" t="s">
        <v>544</v>
      </c>
      <c r="B134" s="106" t="s">
        <v>2043</v>
      </c>
      <c r="C134" s="88" t="s">
        <v>545</v>
      </c>
      <c r="D134" s="88" t="s">
        <v>546</v>
      </c>
      <c r="E134" s="88" t="s">
        <v>547</v>
      </c>
      <c r="F134" s="88" t="s">
        <v>548</v>
      </c>
    </row>
    <row r="135" spans="1:6" ht="25.5" x14ac:dyDescent="0.2">
      <c r="A135" s="88" t="s">
        <v>549</v>
      </c>
      <c r="B135" s="106" t="s">
        <v>2044</v>
      </c>
      <c r="C135" s="88" t="s">
        <v>550</v>
      </c>
      <c r="D135" s="88" t="s">
        <v>551</v>
      </c>
      <c r="E135" s="88" t="s">
        <v>552</v>
      </c>
      <c r="F135" s="88" t="s">
        <v>553</v>
      </c>
    </row>
    <row r="136" spans="1:6" x14ac:dyDescent="0.2">
      <c r="B136" s="106"/>
    </row>
    <row r="137" spans="1:6" x14ac:dyDescent="0.2">
      <c r="A137" s="88" t="s">
        <v>554</v>
      </c>
      <c r="B137" s="106" t="s">
        <v>2045</v>
      </c>
      <c r="C137" s="88" t="s">
        <v>555</v>
      </c>
      <c r="D137" s="88" t="s">
        <v>556</v>
      </c>
      <c r="E137" s="88" t="s">
        <v>557</v>
      </c>
      <c r="F137" s="88" t="s">
        <v>558</v>
      </c>
    </row>
    <row r="138" spans="1:6" x14ac:dyDescent="0.2">
      <c r="A138" s="88" t="s">
        <v>559</v>
      </c>
      <c r="B138" s="106" t="s">
        <v>2046</v>
      </c>
      <c r="C138" s="88" t="s">
        <v>560</v>
      </c>
      <c r="D138" s="88" t="s">
        <v>561</v>
      </c>
      <c r="E138" s="88" t="s">
        <v>562</v>
      </c>
      <c r="F138" s="88" t="s">
        <v>563</v>
      </c>
    </row>
    <row r="139" spans="1:6" ht="25.5" x14ac:dyDescent="0.2">
      <c r="A139" s="88" t="s">
        <v>564</v>
      </c>
      <c r="B139" s="106" t="s">
        <v>2047</v>
      </c>
      <c r="C139" s="88" t="s">
        <v>565</v>
      </c>
      <c r="D139" s="88" t="s">
        <v>566</v>
      </c>
      <c r="E139" s="88" t="s">
        <v>567</v>
      </c>
      <c r="F139" s="88" t="s">
        <v>568</v>
      </c>
    </row>
    <row r="140" spans="1:6" ht="25.5" x14ac:dyDescent="0.2">
      <c r="A140" s="88" t="s">
        <v>569</v>
      </c>
      <c r="B140" s="106" t="s">
        <v>2048</v>
      </c>
      <c r="C140" s="88" t="s">
        <v>570</v>
      </c>
      <c r="D140" s="88" t="s">
        <v>571</v>
      </c>
      <c r="E140" s="88" t="s">
        <v>572</v>
      </c>
      <c r="F140" s="88" t="s">
        <v>573</v>
      </c>
    </row>
    <row r="141" spans="1:6" x14ac:dyDescent="0.2">
      <c r="A141" s="88" t="s">
        <v>574</v>
      </c>
      <c r="B141" s="106" t="s">
        <v>2049</v>
      </c>
      <c r="C141" s="88" t="s">
        <v>574</v>
      </c>
      <c r="D141" s="88" t="s">
        <v>575</v>
      </c>
      <c r="E141" s="88" t="s">
        <v>576</v>
      </c>
      <c r="F141" s="88" t="s">
        <v>577</v>
      </c>
    </row>
    <row r="142" spans="1:6" ht="25.5" x14ac:dyDescent="0.2">
      <c r="A142" s="88" t="s">
        <v>569</v>
      </c>
      <c r="B142" s="106" t="s">
        <v>2048</v>
      </c>
      <c r="C142" s="88" t="s">
        <v>570</v>
      </c>
      <c r="D142" s="88" t="s">
        <v>571</v>
      </c>
      <c r="E142" s="88" t="s">
        <v>572</v>
      </c>
      <c r="F142" s="88" t="s">
        <v>573</v>
      </c>
    </row>
    <row r="143" spans="1:6" ht="25.5" x14ac:dyDescent="0.2">
      <c r="A143" s="88" t="s">
        <v>569</v>
      </c>
      <c r="B143" s="106" t="s">
        <v>2048</v>
      </c>
      <c r="C143" s="88" t="s">
        <v>570</v>
      </c>
      <c r="D143" s="88" t="s">
        <v>571</v>
      </c>
      <c r="E143" s="88" t="s">
        <v>572</v>
      </c>
      <c r="F143" s="88" t="s">
        <v>573</v>
      </c>
    </row>
    <row r="144" spans="1:6" ht="51" x14ac:dyDescent="0.2">
      <c r="A144" s="88" t="s">
        <v>578</v>
      </c>
      <c r="B144" s="106" t="s">
        <v>2050</v>
      </c>
      <c r="C144" s="88" t="s">
        <v>579</v>
      </c>
      <c r="D144" s="88" t="s">
        <v>580</v>
      </c>
      <c r="E144" s="88" t="s">
        <v>581</v>
      </c>
      <c r="F144" s="88" t="s">
        <v>582</v>
      </c>
    </row>
    <row r="145" spans="1:6" ht="25.5" x14ac:dyDescent="0.2">
      <c r="A145" s="88" t="s">
        <v>583</v>
      </c>
      <c r="B145" s="106" t="s">
        <v>2051</v>
      </c>
      <c r="C145" s="88" t="s">
        <v>584</v>
      </c>
      <c r="D145" s="88" t="s">
        <v>585</v>
      </c>
      <c r="E145" s="88" t="s">
        <v>586</v>
      </c>
      <c r="F145" s="88" t="s">
        <v>587</v>
      </c>
    </row>
    <row r="146" spans="1:6" ht="38.25" x14ac:dyDescent="0.2">
      <c r="A146" s="88" t="s">
        <v>588</v>
      </c>
      <c r="B146" s="106" t="s">
        <v>2052</v>
      </c>
      <c r="C146" s="88" t="s">
        <v>589</v>
      </c>
      <c r="D146" s="88" t="s">
        <v>590</v>
      </c>
      <c r="E146" s="88" t="s">
        <v>591</v>
      </c>
      <c r="F146" s="88" t="s">
        <v>592</v>
      </c>
    </row>
    <row r="147" spans="1:6" ht="38.25" x14ac:dyDescent="0.2">
      <c r="A147" s="88" t="s">
        <v>593</v>
      </c>
      <c r="B147" s="106" t="s">
        <v>2053</v>
      </c>
      <c r="C147" s="88" t="s">
        <v>594</v>
      </c>
      <c r="D147" s="88" t="s">
        <v>595</v>
      </c>
      <c r="E147" s="88" t="s">
        <v>596</v>
      </c>
      <c r="F147" s="88" t="s">
        <v>597</v>
      </c>
    </row>
    <row r="148" spans="1:6" ht="38.25" x14ac:dyDescent="0.2">
      <c r="A148" s="88" t="s">
        <v>598</v>
      </c>
      <c r="B148" s="106" t="s">
        <v>2054</v>
      </c>
      <c r="C148" s="88" t="s">
        <v>599</v>
      </c>
      <c r="D148" s="88" t="s">
        <v>600</v>
      </c>
      <c r="E148" s="88" t="s">
        <v>601</v>
      </c>
      <c r="F148" s="88" t="s">
        <v>602</v>
      </c>
    </row>
    <row r="149" spans="1:6" ht="38.25" x14ac:dyDescent="0.2">
      <c r="A149" s="88" t="s">
        <v>603</v>
      </c>
      <c r="B149" s="106" t="s">
        <v>2055</v>
      </c>
      <c r="C149" s="88" t="s">
        <v>604</v>
      </c>
      <c r="D149" s="88" t="s">
        <v>605</v>
      </c>
      <c r="E149" s="88" t="s">
        <v>606</v>
      </c>
      <c r="F149" s="88" t="s">
        <v>607</v>
      </c>
    </row>
    <row r="150" spans="1:6" x14ac:dyDescent="0.2">
      <c r="A150" s="88" t="s">
        <v>608</v>
      </c>
      <c r="B150" s="106" t="s">
        <v>2056</v>
      </c>
      <c r="C150" s="88" t="s">
        <v>609</v>
      </c>
      <c r="D150" s="88" t="s">
        <v>610</v>
      </c>
      <c r="E150" s="88" t="s">
        <v>611</v>
      </c>
      <c r="F150" s="88" t="s">
        <v>612</v>
      </c>
    </row>
    <row r="151" spans="1:6" ht="140.25" x14ac:dyDescent="0.2">
      <c r="A151" s="88" t="s">
        <v>1665</v>
      </c>
      <c r="B151" s="106" t="s">
        <v>2057</v>
      </c>
      <c r="C151" s="88" t="s">
        <v>613</v>
      </c>
      <c r="D151" s="88" t="s">
        <v>1684</v>
      </c>
      <c r="E151" s="88" t="s">
        <v>614</v>
      </c>
      <c r="F151" s="88" t="s">
        <v>1685</v>
      </c>
    </row>
    <row r="152" spans="1:6" x14ac:dyDescent="0.2">
      <c r="B152" s="106"/>
    </row>
    <row r="153" spans="1:6" x14ac:dyDescent="0.2">
      <c r="B153" s="106"/>
    </row>
    <row r="154" spans="1:6" x14ac:dyDescent="0.2">
      <c r="B154" s="106"/>
    </row>
    <row r="155" spans="1:6" x14ac:dyDescent="0.2">
      <c r="B155" s="106"/>
    </row>
    <row r="156" spans="1:6" ht="38.25" x14ac:dyDescent="0.2">
      <c r="A156" s="88" t="s">
        <v>615</v>
      </c>
      <c r="B156" s="106" t="s">
        <v>2058</v>
      </c>
      <c r="C156" s="88" t="s">
        <v>616</v>
      </c>
      <c r="D156" s="88" t="s">
        <v>617</v>
      </c>
      <c r="E156" s="88" t="s">
        <v>618</v>
      </c>
      <c r="F156" s="88" t="s">
        <v>619</v>
      </c>
    </row>
    <row r="165" spans="1:6" ht="25.5" x14ac:dyDescent="0.2">
      <c r="A165" s="88" t="s">
        <v>620</v>
      </c>
      <c r="B165" s="106" t="s">
        <v>2059</v>
      </c>
      <c r="C165" s="88" t="s">
        <v>105</v>
      </c>
      <c r="D165" s="88" t="s">
        <v>621</v>
      </c>
      <c r="E165" s="88" t="s">
        <v>622</v>
      </c>
      <c r="F165" s="88" t="s">
        <v>623</v>
      </c>
    </row>
    <row r="166" spans="1:6" x14ac:dyDescent="0.2">
      <c r="A166" s="88" t="s">
        <v>2377</v>
      </c>
      <c r="B166" s="103" t="s">
        <v>2404</v>
      </c>
      <c r="C166" s="104" t="s">
        <v>2405</v>
      </c>
      <c r="D166" s="104" t="s">
        <v>2406</v>
      </c>
      <c r="E166" s="104" t="s">
        <v>2407</v>
      </c>
      <c r="F166" s="104" t="s">
        <v>2408</v>
      </c>
    </row>
    <row r="167" spans="1:6" x14ac:dyDescent="0.2">
      <c r="A167" s="107" t="s">
        <v>625</v>
      </c>
      <c r="B167" s="99"/>
      <c r="C167" s="99"/>
    </row>
    <row r="168" spans="1:6" x14ac:dyDescent="0.2">
      <c r="A168" s="88" t="s">
        <v>344</v>
      </c>
      <c r="B168" s="106" t="s">
        <v>2060</v>
      </c>
      <c r="C168" s="88" t="s">
        <v>345</v>
      </c>
      <c r="D168" s="88" t="s">
        <v>346</v>
      </c>
      <c r="E168" s="88" t="s">
        <v>347</v>
      </c>
      <c r="F168" s="88" t="s">
        <v>348</v>
      </c>
    </row>
    <row r="169" spans="1:6" x14ac:dyDescent="0.2">
      <c r="A169" s="88" t="s">
        <v>626</v>
      </c>
      <c r="B169" s="106" t="s">
        <v>2061</v>
      </c>
      <c r="C169" s="88" t="s">
        <v>627</v>
      </c>
      <c r="D169" s="88" t="s">
        <v>628</v>
      </c>
      <c r="E169" s="88" t="s">
        <v>629</v>
      </c>
      <c r="F169" s="88" t="s">
        <v>630</v>
      </c>
    </row>
    <row r="170" spans="1:6" ht="25.5" x14ac:dyDescent="0.2">
      <c r="A170" s="88" t="s">
        <v>353</v>
      </c>
      <c r="B170" s="108" t="s">
        <v>2004</v>
      </c>
      <c r="C170" s="89" t="s">
        <v>354</v>
      </c>
      <c r="D170" s="88" t="s">
        <v>355</v>
      </c>
      <c r="E170" s="88" t="s">
        <v>356</v>
      </c>
      <c r="F170" s="88" t="s">
        <v>357</v>
      </c>
    </row>
    <row r="171" spans="1:6" x14ac:dyDescent="0.2">
      <c r="A171" s="88" t="s">
        <v>631</v>
      </c>
      <c r="B171" s="106" t="s">
        <v>2062</v>
      </c>
      <c r="C171" s="88" t="s">
        <v>632</v>
      </c>
      <c r="D171" s="88" t="s">
        <v>633</v>
      </c>
      <c r="E171" s="88" t="s">
        <v>634</v>
      </c>
      <c r="F171" s="88" t="s">
        <v>635</v>
      </c>
    </row>
    <row r="172" spans="1:6" x14ac:dyDescent="0.2">
      <c r="A172" s="95" t="s">
        <v>641</v>
      </c>
      <c r="B172" s="109" t="s">
        <v>2063</v>
      </c>
      <c r="C172" s="96" t="s">
        <v>642</v>
      </c>
      <c r="D172" s="90" t="s">
        <v>1686</v>
      </c>
      <c r="E172" s="110" t="s">
        <v>643</v>
      </c>
      <c r="F172" s="110" t="s">
        <v>644</v>
      </c>
    </row>
    <row r="173" spans="1:6" x14ac:dyDescent="0.2">
      <c r="A173" s="95" t="s">
        <v>641</v>
      </c>
      <c r="B173" s="109" t="s">
        <v>2063</v>
      </c>
      <c r="C173" s="96" t="s">
        <v>642</v>
      </c>
      <c r="D173" s="90" t="s">
        <v>1686</v>
      </c>
      <c r="E173" s="110" t="s">
        <v>643</v>
      </c>
      <c r="F173" s="110" t="s">
        <v>644</v>
      </c>
    </row>
    <row r="174" spans="1:6" x14ac:dyDescent="0.2">
      <c r="A174" s="95" t="s">
        <v>641</v>
      </c>
      <c r="B174" s="109" t="s">
        <v>2063</v>
      </c>
      <c r="C174" s="96" t="s">
        <v>642</v>
      </c>
      <c r="D174" s="90" t="s">
        <v>1686</v>
      </c>
      <c r="E174" s="110" t="s">
        <v>643</v>
      </c>
      <c r="F174" s="110" t="s">
        <v>644</v>
      </c>
    </row>
    <row r="175" spans="1:6" x14ac:dyDescent="0.2">
      <c r="A175" s="95" t="s">
        <v>641</v>
      </c>
      <c r="B175" s="109" t="s">
        <v>2063</v>
      </c>
      <c r="C175" s="96" t="s">
        <v>642</v>
      </c>
      <c r="D175" s="90" t="s">
        <v>1686</v>
      </c>
      <c r="E175" s="110" t="s">
        <v>643</v>
      </c>
      <c r="F175" s="110" t="s">
        <v>644</v>
      </c>
    </row>
    <row r="176" spans="1:6" x14ac:dyDescent="0.2">
      <c r="A176" s="95" t="s">
        <v>641</v>
      </c>
      <c r="B176" s="109" t="s">
        <v>2063</v>
      </c>
      <c r="C176" s="96" t="s">
        <v>642</v>
      </c>
      <c r="D176" s="90" t="s">
        <v>1686</v>
      </c>
      <c r="E176" s="110" t="s">
        <v>643</v>
      </c>
      <c r="F176" s="110" t="s">
        <v>644</v>
      </c>
    </row>
    <row r="177" spans="1:6" x14ac:dyDescent="0.2">
      <c r="A177" s="95" t="s">
        <v>641</v>
      </c>
      <c r="B177" s="109" t="s">
        <v>2063</v>
      </c>
      <c r="C177" s="96" t="s">
        <v>642</v>
      </c>
      <c r="D177" s="90" t="s">
        <v>1686</v>
      </c>
      <c r="E177" s="110" t="s">
        <v>643</v>
      </c>
      <c r="F177" s="110" t="s">
        <v>644</v>
      </c>
    </row>
    <row r="178" spans="1:6" x14ac:dyDescent="0.2">
      <c r="A178" s="95" t="s">
        <v>641</v>
      </c>
      <c r="B178" s="109" t="s">
        <v>2063</v>
      </c>
      <c r="C178" s="96" t="s">
        <v>642</v>
      </c>
      <c r="D178" s="90" t="s">
        <v>1686</v>
      </c>
      <c r="E178" s="110" t="s">
        <v>643</v>
      </c>
      <c r="F178" s="110" t="s">
        <v>644</v>
      </c>
    </row>
    <row r="179" spans="1:6" x14ac:dyDescent="0.2">
      <c r="A179" s="95" t="s">
        <v>641</v>
      </c>
      <c r="B179" s="109" t="s">
        <v>2063</v>
      </c>
      <c r="C179" s="96" t="s">
        <v>642</v>
      </c>
      <c r="D179" s="90" t="s">
        <v>1686</v>
      </c>
      <c r="E179" s="110" t="s">
        <v>643</v>
      </c>
      <c r="F179" s="110" t="s">
        <v>644</v>
      </c>
    </row>
    <row r="180" spans="1:6" x14ac:dyDescent="0.2">
      <c r="A180" s="88" t="s">
        <v>636</v>
      </c>
      <c r="B180" s="106" t="s">
        <v>2064</v>
      </c>
      <c r="C180" s="88" t="s">
        <v>637</v>
      </c>
      <c r="D180" s="88" t="s">
        <v>638</v>
      </c>
      <c r="E180" s="88" t="s">
        <v>639</v>
      </c>
      <c r="F180" s="88" t="s">
        <v>640</v>
      </c>
    </row>
    <row r="181" spans="1:6" x14ac:dyDescent="0.2">
      <c r="A181" s="88" t="s">
        <v>645</v>
      </c>
      <c r="B181" s="106" t="s">
        <v>2065</v>
      </c>
      <c r="C181" s="88" t="s">
        <v>646</v>
      </c>
      <c r="D181" s="88" t="s">
        <v>647</v>
      </c>
      <c r="E181" s="88" t="s">
        <v>648</v>
      </c>
      <c r="F181" s="88" t="s">
        <v>649</v>
      </c>
    </row>
    <row r="182" spans="1:6" x14ac:dyDescent="0.2">
      <c r="A182" s="88" t="s">
        <v>645</v>
      </c>
      <c r="B182" s="106" t="s">
        <v>2065</v>
      </c>
      <c r="C182" s="88" t="s">
        <v>646</v>
      </c>
      <c r="D182" s="88" t="s">
        <v>647</v>
      </c>
      <c r="E182" s="88" t="s">
        <v>648</v>
      </c>
      <c r="F182" s="88" t="s">
        <v>649</v>
      </c>
    </row>
    <row r="183" spans="1:6" ht="25.5" x14ac:dyDescent="0.2">
      <c r="A183" s="88" t="s">
        <v>650</v>
      </c>
      <c r="B183" s="106" t="s">
        <v>2066</v>
      </c>
      <c r="C183" s="88" t="s">
        <v>651</v>
      </c>
      <c r="D183" s="88" t="s">
        <v>652</v>
      </c>
      <c r="E183" s="88" t="s">
        <v>653</v>
      </c>
      <c r="F183" s="88" t="s">
        <v>654</v>
      </c>
    </row>
    <row r="184" spans="1:6" x14ac:dyDescent="0.2">
      <c r="A184" s="88" t="s">
        <v>655</v>
      </c>
      <c r="B184" s="106" t="s">
        <v>2067</v>
      </c>
      <c r="C184" s="88" t="s">
        <v>656</v>
      </c>
      <c r="D184" s="88" t="s">
        <v>657</v>
      </c>
      <c r="E184" s="88" t="s">
        <v>658</v>
      </c>
      <c r="F184" s="88" t="s">
        <v>659</v>
      </c>
    </row>
    <row r="185" spans="1:6" x14ac:dyDescent="0.2">
      <c r="A185" s="88" t="s">
        <v>660</v>
      </c>
      <c r="B185" s="106" t="s">
        <v>2068</v>
      </c>
      <c r="C185" s="88" t="s">
        <v>661</v>
      </c>
      <c r="D185" s="88" t="s">
        <v>662</v>
      </c>
      <c r="E185" s="88" t="s">
        <v>663</v>
      </c>
      <c r="F185" s="88" t="s">
        <v>664</v>
      </c>
    </row>
    <row r="186" spans="1:6" x14ac:dyDescent="0.2">
      <c r="A186" s="88" t="s">
        <v>665</v>
      </c>
      <c r="B186" s="106" t="s">
        <v>2069</v>
      </c>
      <c r="C186" s="88" t="s">
        <v>666</v>
      </c>
      <c r="D186" s="88" t="s">
        <v>667</v>
      </c>
      <c r="E186" s="88" t="s">
        <v>668</v>
      </c>
      <c r="F186" s="88" t="s">
        <v>669</v>
      </c>
    </row>
    <row r="187" spans="1:6" ht="25.5" x14ac:dyDescent="0.2">
      <c r="A187" s="88" t="s">
        <v>670</v>
      </c>
      <c r="B187" s="106" t="s">
        <v>2070</v>
      </c>
      <c r="C187" s="88" t="s">
        <v>671</v>
      </c>
      <c r="D187" s="88" t="s">
        <v>672</v>
      </c>
      <c r="E187" s="88" t="s">
        <v>673</v>
      </c>
      <c r="F187" s="88" t="s">
        <v>1687</v>
      </c>
    </row>
    <row r="188" spans="1:6" x14ac:dyDescent="0.2">
      <c r="A188" s="88" t="s">
        <v>674</v>
      </c>
      <c r="B188" s="106" t="s">
        <v>2071</v>
      </c>
      <c r="C188" s="88" t="s">
        <v>675</v>
      </c>
      <c r="D188" s="88" t="s">
        <v>676</v>
      </c>
      <c r="E188" s="88" t="s">
        <v>677</v>
      </c>
      <c r="F188" s="88" t="s">
        <v>678</v>
      </c>
    </row>
    <row r="189" spans="1:6" x14ac:dyDescent="0.2">
      <c r="A189" s="88" t="s">
        <v>679</v>
      </c>
      <c r="B189" s="106" t="s">
        <v>2072</v>
      </c>
      <c r="C189" s="88" t="s">
        <v>680</v>
      </c>
      <c r="D189" s="88" t="s">
        <v>681</v>
      </c>
      <c r="E189" s="88" t="s">
        <v>682</v>
      </c>
      <c r="F189" s="88" t="s">
        <v>683</v>
      </c>
    </row>
    <row r="190" spans="1:6" x14ac:dyDescent="0.2">
      <c r="A190" s="88" t="s">
        <v>684</v>
      </c>
      <c r="B190" s="106" t="s">
        <v>2073</v>
      </c>
      <c r="C190" s="88" t="s">
        <v>685</v>
      </c>
      <c r="D190" s="88" t="s">
        <v>686</v>
      </c>
      <c r="E190" s="88" t="s">
        <v>687</v>
      </c>
      <c r="F190" s="88" t="s">
        <v>688</v>
      </c>
    </row>
    <row r="191" spans="1:6" x14ac:dyDescent="0.2">
      <c r="A191" s="88" t="s">
        <v>689</v>
      </c>
      <c r="B191" s="106" t="s">
        <v>2074</v>
      </c>
      <c r="C191" s="88" t="s">
        <v>690</v>
      </c>
      <c r="D191" s="88" t="s">
        <v>691</v>
      </c>
      <c r="E191" s="88" t="s">
        <v>692</v>
      </c>
      <c r="F191" s="88" t="s">
        <v>693</v>
      </c>
    </row>
    <row r="192" spans="1:6" ht="25.5" x14ac:dyDescent="0.2">
      <c r="A192" s="88" t="s">
        <v>694</v>
      </c>
      <c r="B192" s="106" t="s">
        <v>2075</v>
      </c>
      <c r="C192" s="88" t="s">
        <v>695</v>
      </c>
      <c r="D192" s="88" t="s">
        <v>696</v>
      </c>
      <c r="E192" s="88" t="s">
        <v>697</v>
      </c>
      <c r="F192" s="88" t="s">
        <v>698</v>
      </c>
    </row>
    <row r="193" spans="1:6" x14ac:dyDescent="0.2">
      <c r="A193" s="88" t="s">
        <v>699</v>
      </c>
      <c r="B193" s="106" t="s">
        <v>2076</v>
      </c>
      <c r="C193" s="88" t="s">
        <v>700</v>
      </c>
      <c r="D193" s="88" t="s">
        <v>701</v>
      </c>
      <c r="E193" s="88" t="s">
        <v>702</v>
      </c>
      <c r="F193" s="88" t="s">
        <v>703</v>
      </c>
    </row>
    <row r="194" spans="1:6" x14ac:dyDescent="0.2">
      <c r="A194" s="88" t="s">
        <v>704</v>
      </c>
      <c r="B194" s="109" t="s">
        <v>2077</v>
      </c>
      <c r="C194" s="91" t="s">
        <v>705</v>
      </c>
      <c r="D194" s="90" t="s">
        <v>706</v>
      </c>
      <c r="E194" s="91" t="s">
        <v>705</v>
      </c>
      <c r="F194" s="91" t="s">
        <v>707</v>
      </c>
    </row>
    <row r="195" spans="1:6" x14ac:dyDescent="0.2">
      <c r="A195" s="88" t="s">
        <v>708</v>
      </c>
      <c r="B195" s="106" t="s">
        <v>2078</v>
      </c>
      <c r="C195" s="88" t="s">
        <v>709</v>
      </c>
      <c r="D195" s="88" t="s">
        <v>710</v>
      </c>
      <c r="E195" s="88" t="s">
        <v>711</v>
      </c>
      <c r="F195" s="88" t="s">
        <v>712</v>
      </c>
    </row>
    <row r="196" spans="1:6" x14ac:dyDescent="0.2">
      <c r="A196" s="88" t="s">
        <v>1948</v>
      </c>
      <c r="B196" s="88" t="s">
        <v>1948</v>
      </c>
      <c r="C196" s="88" t="s">
        <v>1948</v>
      </c>
      <c r="D196" s="88" t="s">
        <v>1948</v>
      </c>
      <c r="E196" s="88" t="s">
        <v>1948</v>
      </c>
      <c r="F196" s="88" t="s">
        <v>1948</v>
      </c>
    </row>
    <row r="197" spans="1:6" ht="63.75" x14ac:dyDescent="0.2">
      <c r="A197" s="88" t="s">
        <v>713</v>
      </c>
      <c r="B197" s="106" t="s">
        <v>2079</v>
      </c>
      <c r="C197" s="88" t="s">
        <v>714</v>
      </c>
      <c r="D197" s="88" t="s">
        <v>715</v>
      </c>
      <c r="E197" s="88" t="s">
        <v>716</v>
      </c>
      <c r="F197" s="88" t="s">
        <v>717</v>
      </c>
    </row>
    <row r="198" spans="1:6" ht="38.25" x14ac:dyDescent="0.2">
      <c r="A198" s="88" t="s">
        <v>718</v>
      </c>
      <c r="B198" s="106" t="s">
        <v>2080</v>
      </c>
      <c r="C198" s="88" t="s">
        <v>719</v>
      </c>
      <c r="D198" s="88" t="s">
        <v>720</v>
      </c>
      <c r="E198" s="88" t="s">
        <v>721</v>
      </c>
      <c r="F198" s="88" t="s">
        <v>722</v>
      </c>
    </row>
    <row r="199" spans="1:6" ht="63.75" x14ac:dyDescent="0.2">
      <c r="A199" s="88" t="s">
        <v>727</v>
      </c>
      <c r="B199" s="106" t="s">
        <v>2081</v>
      </c>
      <c r="C199" s="88" t="s">
        <v>728</v>
      </c>
      <c r="D199" s="88" t="s">
        <v>1688</v>
      </c>
      <c r="E199" s="88" t="s">
        <v>729</v>
      </c>
      <c r="F199" s="88" t="s">
        <v>730</v>
      </c>
    </row>
    <row r="200" spans="1:6" ht="102" customHeight="1" x14ac:dyDescent="0.2">
      <c r="A200" s="88" t="s">
        <v>2312</v>
      </c>
      <c r="B200" s="106" t="s">
        <v>2315</v>
      </c>
      <c r="C200" s="88" t="s">
        <v>2313</v>
      </c>
      <c r="D200" s="88" t="s">
        <v>2314</v>
      </c>
      <c r="E200" s="88" t="s">
        <v>2316</v>
      </c>
      <c r="F200" s="88" t="s">
        <v>2317</v>
      </c>
    </row>
    <row r="201" spans="1:6" ht="89.25" x14ac:dyDescent="0.2">
      <c r="A201" s="104" t="s">
        <v>2322</v>
      </c>
      <c r="B201" s="103" t="s">
        <v>2323</v>
      </c>
      <c r="C201" s="104" t="s">
        <v>2324</v>
      </c>
      <c r="D201" s="104" t="s">
        <v>2325</v>
      </c>
      <c r="E201" s="104" t="s">
        <v>2326</v>
      </c>
      <c r="F201" s="104" t="s">
        <v>2327</v>
      </c>
    </row>
    <row r="202" spans="1:6" ht="127.5" x14ac:dyDescent="0.2">
      <c r="A202" s="104" t="s">
        <v>2328</v>
      </c>
      <c r="B202" s="103" t="s">
        <v>2329</v>
      </c>
      <c r="C202" s="104" t="s">
        <v>2330</v>
      </c>
      <c r="D202" s="104" t="s">
        <v>2331</v>
      </c>
      <c r="E202" s="104" t="s">
        <v>2332</v>
      </c>
      <c r="F202" s="104" t="s">
        <v>2333</v>
      </c>
    </row>
    <row r="203" spans="1:6" ht="76.5" x14ac:dyDescent="0.2">
      <c r="A203" s="104" t="s">
        <v>2334</v>
      </c>
      <c r="B203" s="103" t="s">
        <v>2335</v>
      </c>
      <c r="C203" s="104" t="s">
        <v>2336</v>
      </c>
      <c r="D203" s="104" t="s">
        <v>2337</v>
      </c>
      <c r="E203" s="104" t="s">
        <v>2338</v>
      </c>
      <c r="F203" s="104" t="s">
        <v>2339</v>
      </c>
    </row>
    <row r="204" spans="1:6" ht="76.5" x14ac:dyDescent="0.2">
      <c r="A204" s="104" t="s">
        <v>2340</v>
      </c>
      <c r="B204" s="103" t="s">
        <v>2341</v>
      </c>
      <c r="C204" s="104" t="s">
        <v>2342</v>
      </c>
      <c r="D204" s="104" t="s">
        <v>2343</v>
      </c>
      <c r="E204" s="104" t="s">
        <v>2344</v>
      </c>
      <c r="F204" s="104" t="s">
        <v>2345</v>
      </c>
    </row>
    <row r="205" spans="1:6" ht="102" x14ac:dyDescent="0.2">
      <c r="A205" s="104" t="s">
        <v>2346</v>
      </c>
      <c r="B205" s="103" t="s">
        <v>2347</v>
      </c>
      <c r="C205" s="104" t="s">
        <v>2348</v>
      </c>
      <c r="D205" s="104" t="s">
        <v>2349</v>
      </c>
      <c r="E205" s="104" t="s">
        <v>2350</v>
      </c>
      <c r="F205" s="104" t="s">
        <v>2351</v>
      </c>
    </row>
    <row r="206" spans="1:6" ht="127.5" x14ac:dyDescent="0.2">
      <c r="A206" s="104" t="s">
        <v>2352</v>
      </c>
      <c r="B206" s="103" t="s">
        <v>2353</v>
      </c>
      <c r="C206" s="104" t="s">
        <v>2354</v>
      </c>
      <c r="D206" s="104" t="s">
        <v>2355</v>
      </c>
      <c r="E206" s="104" t="s">
        <v>2356</v>
      </c>
      <c r="F206" s="104" t="s">
        <v>2357</v>
      </c>
    </row>
    <row r="207" spans="1:6" ht="331.5" x14ac:dyDescent="0.2">
      <c r="A207" s="88" t="s">
        <v>723</v>
      </c>
      <c r="B207" s="106" t="s">
        <v>2082</v>
      </c>
      <c r="C207" s="88" t="s">
        <v>724</v>
      </c>
      <c r="D207" s="88" t="s">
        <v>1689</v>
      </c>
      <c r="E207" s="88" t="s">
        <v>725</v>
      </c>
      <c r="F207" s="88" t="s">
        <v>726</v>
      </c>
    </row>
    <row r="208" spans="1:6" ht="102" x14ac:dyDescent="0.2">
      <c r="A208" s="88" t="s">
        <v>731</v>
      </c>
      <c r="B208" s="106" t="s">
        <v>2083</v>
      </c>
      <c r="C208" s="88" t="s">
        <v>732</v>
      </c>
      <c r="D208" s="88" t="s">
        <v>1690</v>
      </c>
      <c r="E208" s="88" t="s">
        <v>733</v>
      </c>
      <c r="F208" s="88" t="s">
        <v>734</v>
      </c>
    </row>
    <row r="209" spans="1:6" ht="140.25" x14ac:dyDescent="0.2">
      <c r="A209" s="88" t="s">
        <v>735</v>
      </c>
      <c r="B209" s="106" t="s">
        <v>2084</v>
      </c>
      <c r="C209" s="88" t="s">
        <v>736</v>
      </c>
      <c r="D209" s="88" t="s">
        <v>1691</v>
      </c>
      <c r="E209" s="88" t="s">
        <v>737</v>
      </c>
      <c r="F209" s="88" t="s">
        <v>738</v>
      </c>
    </row>
    <row r="210" spans="1:6" ht="51" x14ac:dyDescent="0.2">
      <c r="A210" s="88" t="s">
        <v>739</v>
      </c>
      <c r="B210" s="106" t="s">
        <v>2085</v>
      </c>
      <c r="C210" s="88" t="s">
        <v>1692</v>
      </c>
      <c r="D210" s="88" t="s">
        <v>740</v>
      </c>
      <c r="E210" s="88" t="s">
        <v>741</v>
      </c>
      <c r="F210" s="88" t="s">
        <v>742</v>
      </c>
    </row>
    <row r="211" spans="1:6" ht="153" x14ac:dyDescent="0.2">
      <c r="A211" s="88" t="s">
        <v>743</v>
      </c>
      <c r="B211" s="111" t="s">
        <v>2086</v>
      </c>
      <c r="C211" s="88" t="s">
        <v>744</v>
      </c>
      <c r="D211" s="88" t="s">
        <v>745</v>
      </c>
      <c r="E211" s="88" t="s">
        <v>746</v>
      </c>
      <c r="F211" s="88" t="s">
        <v>747</v>
      </c>
    </row>
    <row r="212" spans="1:6" ht="114.75" x14ac:dyDescent="0.2">
      <c r="A212" s="88" t="s">
        <v>748</v>
      </c>
      <c r="B212" s="106" t="s">
        <v>2087</v>
      </c>
      <c r="C212" s="88" t="s">
        <v>749</v>
      </c>
      <c r="D212" s="88" t="s">
        <v>750</v>
      </c>
      <c r="E212" s="88" t="s">
        <v>751</v>
      </c>
      <c r="F212" s="88" t="s">
        <v>752</v>
      </c>
    </row>
    <row r="213" spans="1:6" ht="89.25" customHeight="1" x14ac:dyDescent="0.2">
      <c r="A213" s="88" t="s">
        <v>753</v>
      </c>
      <c r="B213" s="106" t="s">
        <v>2088</v>
      </c>
      <c r="C213" s="88" t="s">
        <v>754</v>
      </c>
      <c r="D213" s="88" t="s">
        <v>755</v>
      </c>
      <c r="E213" s="88" t="s">
        <v>756</v>
      </c>
      <c r="F213" s="88" t="s">
        <v>757</v>
      </c>
    </row>
    <row r="214" spans="1:6" ht="140.25" x14ac:dyDescent="0.2">
      <c r="A214" s="88" t="s">
        <v>758</v>
      </c>
      <c r="B214" s="106" t="s">
        <v>2089</v>
      </c>
      <c r="C214" s="88" t="s">
        <v>759</v>
      </c>
      <c r="D214" s="88" t="s">
        <v>1693</v>
      </c>
      <c r="E214" s="88" t="s">
        <v>760</v>
      </c>
      <c r="F214" s="88" t="s">
        <v>761</v>
      </c>
    </row>
    <row r="215" spans="1:6" ht="114.75" x14ac:dyDescent="0.2">
      <c r="A215" s="88" t="s">
        <v>762</v>
      </c>
      <c r="B215" s="106" t="s">
        <v>2090</v>
      </c>
      <c r="C215" s="88" t="s">
        <v>763</v>
      </c>
      <c r="D215" s="88" t="s">
        <v>1694</v>
      </c>
      <c r="E215" s="88" t="s">
        <v>764</v>
      </c>
      <c r="F215" s="88" t="s">
        <v>765</v>
      </c>
    </row>
    <row r="216" spans="1:6" ht="127.5" x14ac:dyDescent="0.2">
      <c r="A216" s="88" t="s">
        <v>766</v>
      </c>
      <c r="B216" s="106" t="s">
        <v>2091</v>
      </c>
      <c r="C216" s="88" t="s">
        <v>767</v>
      </c>
      <c r="D216" s="88" t="s">
        <v>1695</v>
      </c>
      <c r="E216" s="88" t="s">
        <v>768</v>
      </c>
      <c r="F216" s="88" t="s">
        <v>769</v>
      </c>
    </row>
    <row r="217" spans="1:6" ht="331.5" x14ac:dyDescent="0.2">
      <c r="A217" s="88" t="s">
        <v>770</v>
      </c>
      <c r="B217" s="106" t="s">
        <v>2092</v>
      </c>
      <c r="C217" s="88" t="s">
        <v>771</v>
      </c>
      <c r="D217" s="88" t="s">
        <v>1696</v>
      </c>
      <c r="E217" s="88" t="s">
        <v>772</v>
      </c>
      <c r="F217" s="88" t="s">
        <v>773</v>
      </c>
    </row>
    <row r="218" spans="1:6" ht="114.75" x14ac:dyDescent="0.2">
      <c r="A218" s="88" t="s">
        <v>774</v>
      </c>
      <c r="B218" s="106" t="s">
        <v>2093</v>
      </c>
      <c r="C218" s="88" t="s">
        <v>775</v>
      </c>
      <c r="D218" s="88" t="s">
        <v>1697</v>
      </c>
      <c r="E218" s="88" t="s">
        <v>776</v>
      </c>
      <c r="F218" s="88" t="s">
        <v>777</v>
      </c>
    </row>
    <row r="219" spans="1:6" ht="25.5" x14ac:dyDescent="0.2">
      <c r="A219" s="88" t="s">
        <v>778</v>
      </c>
      <c r="B219" s="106" t="s">
        <v>2094</v>
      </c>
      <c r="C219" s="88" t="s">
        <v>779</v>
      </c>
      <c r="D219" s="88" t="s">
        <v>780</v>
      </c>
      <c r="E219" s="88" t="s">
        <v>781</v>
      </c>
      <c r="F219" s="88" t="s">
        <v>782</v>
      </c>
    </row>
    <row r="220" spans="1:6" ht="153" x14ac:dyDescent="0.2">
      <c r="A220" s="88" t="s">
        <v>1635</v>
      </c>
      <c r="B220" s="106" t="s">
        <v>2095</v>
      </c>
      <c r="C220" s="88" t="s">
        <v>783</v>
      </c>
      <c r="D220" s="88" t="s">
        <v>784</v>
      </c>
      <c r="E220" s="88" t="s">
        <v>785</v>
      </c>
      <c r="F220" s="88" t="s">
        <v>786</v>
      </c>
    </row>
    <row r="221" spans="1:6" ht="191.25" x14ac:dyDescent="0.2">
      <c r="A221" s="88" t="s">
        <v>787</v>
      </c>
      <c r="B221" s="106" t="s">
        <v>2096</v>
      </c>
      <c r="C221" s="92" t="s">
        <v>788</v>
      </c>
      <c r="D221" s="92" t="s">
        <v>789</v>
      </c>
      <c r="E221" s="89" t="s">
        <v>790</v>
      </c>
      <c r="F221" s="92" t="s">
        <v>791</v>
      </c>
    </row>
    <row r="222" spans="1:6" ht="153" x14ac:dyDescent="0.2">
      <c r="A222" s="88" t="s">
        <v>1698</v>
      </c>
      <c r="B222" s="106" t="s">
        <v>2097</v>
      </c>
      <c r="C222" s="88" t="s">
        <v>792</v>
      </c>
      <c r="D222" s="88" t="s">
        <v>1699</v>
      </c>
      <c r="E222" s="88" t="s">
        <v>793</v>
      </c>
      <c r="F222" s="88" t="s">
        <v>794</v>
      </c>
    </row>
    <row r="223" spans="1:6" ht="60" x14ac:dyDescent="0.2">
      <c r="A223" s="118" t="s">
        <v>2358</v>
      </c>
      <c r="B223" s="112" t="s">
        <v>2318</v>
      </c>
      <c r="C223" s="119" t="s">
        <v>2362</v>
      </c>
      <c r="D223" s="100" t="s">
        <v>2363</v>
      </c>
      <c r="E223" s="113" t="s">
        <v>2359</v>
      </c>
      <c r="F223" s="100" t="s">
        <v>2364</v>
      </c>
    </row>
    <row r="224" spans="1:6" ht="51" x14ac:dyDescent="0.2">
      <c r="A224" s="88" t="s">
        <v>795</v>
      </c>
      <c r="B224" s="106" t="s">
        <v>2098</v>
      </c>
      <c r="C224" s="88" t="s">
        <v>796</v>
      </c>
      <c r="D224" s="88" t="s">
        <v>797</v>
      </c>
      <c r="E224" s="88" t="s">
        <v>798</v>
      </c>
      <c r="F224" s="88" t="s">
        <v>799</v>
      </c>
    </row>
    <row r="225" spans="1:6" ht="51" x14ac:dyDescent="0.2">
      <c r="A225" s="88" t="s">
        <v>800</v>
      </c>
      <c r="B225" s="106" t="s">
        <v>2099</v>
      </c>
      <c r="C225" s="88" t="s">
        <v>801</v>
      </c>
      <c r="D225" s="88" t="s">
        <v>802</v>
      </c>
      <c r="E225" s="88" t="s">
        <v>803</v>
      </c>
      <c r="F225" s="88" t="s">
        <v>804</v>
      </c>
    </row>
    <row r="226" spans="1:6" x14ac:dyDescent="0.2">
      <c r="A226" s="93"/>
      <c r="B226" s="106"/>
    </row>
    <row r="227" spans="1:6" x14ac:dyDescent="0.2">
      <c r="A227" s="93"/>
      <c r="B227" s="106"/>
    </row>
    <row r="228" spans="1:6" x14ac:dyDescent="0.2">
      <c r="A228" s="93"/>
      <c r="B228" s="106"/>
    </row>
    <row r="229" spans="1:6" x14ac:dyDescent="0.2">
      <c r="A229" s="93"/>
      <c r="B229" s="106"/>
    </row>
    <row r="230" spans="1:6" ht="76.5" x14ac:dyDescent="0.2">
      <c r="A230" s="88" t="s">
        <v>809</v>
      </c>
      <c r="B230" s="106" t="s">
        <v>2100</v>
      </c>
      <c r="C230" s="88" t="s">
        <v>810</v>
      </c>
      <c r="D230" s="88" t="s">
        <v>1700</v>
      </c>
      <c r="E230" s="88" t="s">
        <v>811</v>
      </c>
      <c r="F230" s="88" t="s">
        <v>812</v>
      </c>
    </row>
    <row r="231" spans="1:6" x14ac:dyDescent="0.2">
      <c r="A231" s="93"/>
    </row>
    <row r="232" spans="1:6" x14ac:dyDescent="0.2">
      <c r="A232" s="93"/>
    </row>
    <row r="234" spans="1:6" ht="204" x14ac:dyDescent="0.2">
      <c r="A234" s="88" t="s">
        <v>805</v>
      </c>
      <c r="B234" s="106" t="s">
        <v>2101</v>
      </c>
      <c r="C234" s="88" t="s">
        <v>806</v>
      </c>
      <c r="D234" s="88" t="s">
        <v>1701</v>
      </c>
      <c r="E234" s="88" t="s">
        <v>807</v>
      </c>
      <c r="F234" s="88" t="s">
        <v>808</v>
      </c>
    </row>
    <row r="235" spans="1:6" ht="102" x14ac:dyDescent="0.2">
      <c r="A235" s="88" t="s">
        <v>813</v>
      </c>
      <c r="B235" s="106" t="s">
        <v>2102</v>
      </c>
      <c r="C235" s="88" t="s">
        <v>1702</v>
      </c>
      <c r="D235" s="88" t="s">
        <v>1703</v>
      </c>
      <c r="E235" s="88" t="s">
        <v>814</v>
      </c>
      <c r="F235" s="88" t="s">
        <v>2319</v>
      </c>
    </row>
    <row r="236" spans="1:6" ht="140.25" x14ac:dyDescent="0.2">
      <c r="A236" s="88" t="s">
        <v>815</v>
      </c>
      <c r="B236" s="114" t="s">
        <v>2103</v>
      </c>
      <c r="C236" s="88" t="s">
        <v>816</v>
      </c>
      <c r="D236" s="88" t="s">
        <v>1704</v>
      </c>
      <c r="E236" s="88" t="s">
        <v>817</v>
      </c>
      <c r="F236" s="88" t="s">
        <v>1705</v>
      </c>
    </row>
    <row r="237" spans="1:6" ht="51" x14ac:dyDescent="0.2">
      <c r="A237" s="88" t="s">
        <v>818</v>
      </c>
      <c r="B237" s="106" t="s">
        <v>2104</v>
      </c>
      <c r="C237" s="88" t="s">
        <v>819</v>
      </c>
      <c r="D237" s="88" t="s">
        <v>1706</v>
      </c>
      <c r="E237" s="88" t="s">
        <v>820</v>
      </c>
      <c r="F237" s="88" t="s">
        <v>821</v>
      </c>
    </row>
    <row r="238" spans="1:6" ht="127.5" x14ac:dyDescent="0.2">
      <c r="A238" s="88" t="s">
        <v>822</v>
      </c>
      <c r="B238" s="106" t="s">
        <v>2105</v>
      </c>
      <c r="C238" s="88" t="s">
        <v>823</v>
      </c>
      <c r="D238" s="88" t="s">
        <v>824</v>
      </c>
      <c r="E238" s="88" t="s">
        <v>825</v>
      </c>
      <c r="F238" s="88" t="s">
        <v>826</v>
      </c>
    </row>
    <row r="242" spans="1:6" ht="89.25" x14ac:dyDescent="0.2">
      <c r="A242" s="88" t="s">
        <v>827</v>
      </c>
      <c r="B242" s="106" t="s">
        <v>2106</v>
      </c>
      <c r="C242" s="88" t="s">
        <v>828</v>
      </c>
      <c r="D242" s="88" t="s">
        <v>829</v>
      </c>
      <c r="E242" s="88" t="s">
        <v>830</v>
      </c>
      <c r="F242" s="88" t="s">
        <v>1707</v>
      </c>
    </row>
    <row r="243" spans="1:6" ht="102" x14ac:dyDescent="0.2">
      <c r="A243" s="88" t="s">
        <v>831</v>
      </c>
      <c r="B243" s="114" t="s">
        <v>2107</v>
      </c>
      <c r="C243" s="88" t="s">
        <v>832</v>
      </c>
      <c r="D243" s="88" t="s">
        <v>833</v>
      </c>
      <c r="E243" s="88" t="s">
        <v>834</v>
      </c>
      <c r="F243" s="88" t="s">
        <v>835</v>
      </c>
    </row>
    <row r="244" spans="1:6" ht="302.25" customHeight="1" x14ac:dyDescent="0.2">
      <c r="A244" s="88" t="s">
        <v>836</v>
      </c>
      <c r="B244" s="106" t="s">
        <v>2108</v>
      </c>
      <c r="C244" s="88" t="s">
        <v>1708</v>
      </c>
      <c r="D244" s="88" t="s">
        <v>837</v>
      </c>
      <c r="E244" s="88" t="s">
        <v>838</v>
      </c>
      <c r="F244" s="88" t="s">
        <v>839</v>
      </c>
    </row>
    <row r="246" spans="1:6" ht="38.25" x14ac:dyDescent="0.2">
      <c r="A246" s="88" t="s">
        <v>840</v>
      </c>
      <c r="B246" s="106" t="s">
        <v>2109</v>
      </c>
      <c r="C246" s="88" t="s">
        <v>841</v>
      </c>
      <c r="D246" s="88" t="s">
        <v>1709</v>
      </c>
      <c r="E246" s="88" t="s">
        <v>842</v>
      </c>
      <c r="F246" s="88" t="s">
        <v>843</v>
      </c>
    </row>
    <row r="247" spans="1:6" x14ac:dyDescent="0.2">
      <c r="B247" s="106"/>
    </row>
    <row r="248" spans="1:6" ht="89.25" x14ac:dyDescent="0.2">
      <c r="A248" s="88" t="s">
        <v>1710</v>
      </c>
      <c r="B248" s="106" t="s">
        <v>2110</v>
      </c>
      <c r="C248" s="88" t="s">
        <v>1711</v>
      </c>
      <c r="D248" s="88" t="s">
        <v>1712</v>
      </c>
      <c r="E248" s="88" t="s">
        <v>844</v>
      </c>
      <c r="F248" s="88" t="s">
        <v>845</v>
      </c>
    </row>
    <row r="249" spans="1:6" ht="51" x14ac:dyDescent="0.2">
      <c r="A249" s="88" t="s">
        <v>846</v>
      </c>
      <c r="B249" s="106" t="s">
        <v>2111</v>
      </c>
      <c r="C249" s="88" t="s">
        <v>847</v>
      </c>
      <c r="D249" s="88" t="s">
        <v>848</v>
      </c>
      <c r="E249" s="88" t="s">
        <v>849</v>
      </c>
      <c r="F249" s="88" t="s">
        <v>1713</v>
      </c>
    </row>
    <row r="250" spans="1:6" ht="60" x14ac:dyDescent="0.2">
      <c r="A250" s="118" t="s">
        <v>2414</v>
      </c>
      <c r="B250" s="112" t="s">
        <v>2415</v>
      </c>
      <c r="C250" s="120" t="s">
        <v>2416</v>
      </c>
      <c r="D250" s="100" t="s">
        <v>2417</v>
      </c>
      <c r="E250" s="113" t="s">
        <v>2418</v>
      </c>
      <c r="F250" s="100" t="s">
        <v>2419</v>
      </c>
    </row>
    <row r="251" spans="1:6" ht="51" x14ac:dyDescent="0.2">
      <c r="A251" s="88" t="s">
        <v>850</v>
      </c>
      <c r="B251" s="106" t="s">
        <v>2112</v>
      </c>
      <c r="C251" s="88" t="s">
        <v>851</v>
      </c>
      <c r="D251" s="88" t="s">
        <v>852</v>
      </c>
      <c r="E251" s="88" t="s">
        <v>853</v>
      </c>
      <c r="F251" s="88" t="s">
        <v>854</v>
      </c>
    </row>
    <row r="252" spans="1:6" ht="38.25" x14ac:dyDescent="0.2">
      <c r="A252" s="88" t="s">
        <v>855</v>
      </c>
      <c r="B252" s="106" t="s">
        <v>2113</v>
      </c>
      <c r="C252" s="88" t="s">
        <v>856</v>
      </c>
      <c r="D252" s="88" t="s">
        <v>857</v>
      </c>
      <c r="E252" s="88" t="s">
        <v>858</v>
      </c>
      <c r="F252" s="88" t="s">
        <v>859</v>
      </c>
    </row>
    <row r="253" spans="1:6" ht="38.25" x14ac:dyDescent="0.2">
      <c r="A253" s="88" t="s">
        <v>864</v>
      </c>
      <c r="B253" s="106" t="s">
        <v>2114</v>
      </c>
      <c r="C253" s="88" t="s">
        <v>865</v>
      </c>
      <c r="D253" s="88" t="s">
        <v>1714</v>
      </c>
      <c r="E253" s="88" t="s">
        <v>866</v>
      </c>
      <c r="F253" s="88" t="s">
        <v>867</v>
      </c>
    </row>
    <row r="254" spans="1:6" ht="38.25" customHeight="1" x14ac:dyDescent="0.2">
      <c r="A254" s="88" t="s">
        <v>868</v>
      </c>
      <c r="B254" s="106" t="s">
        <v>2115</v>
      </c>
      <c r="C254" s="88" t="s">
        <v>869</v>
      </c>
      <c r="D254" s="88" t="s">
        <v>870</v>
      </c>
      <c r="E254" s="88" t="s">
        <v>871</v>
      </c>
      <c r="F254" s="88" t="s">
        <v>1715</v>
      </c>
    </row>
    <row r="255" spans="1:6" ht="76.5" x14ac:dyDescent="0.2">
      <c r="A255" s="88" t="s">
        <v>872</v>
      </c>
      <c r="B255" s="106" t="s">
        <v>2116</v>
      </c>
      <c r="C255" s="88" t="s">
        <v>873</v>
      </c>
      <c r="D255" s="88" t="s">
        <v>1716</v>
      </c>
      <c r="E255" s="88" t="s">
        <v>874</v>
      </c>
      <c r="F255" s="88" t="s">
        <v>875</v>
      </c>
    </row>
    <row r="256" spans="1:6" ht="102" x14ac:dyDescent="0.2">
      <c r="A256" s="88" t="s">
        <v>876</v>
      </c>
      <c r="B256" s="106" t="s">
        <v>2117</v>
      </c>
      <c r="C256" s="88" t="s">
        <v>877</v>
      </c>
      <c r="D256" s="88" t="s">
        <v>1717</v>
      </c>
      <c r="E256" s="88" t="s">
        <v>878</v>
      </c>
      <c r="F256" s="88" t="s">
        <v>879</v>
      </c>
    </row>
    <row r="257" spans="1:6" ht="76.5" x14ac:dyDescent="0.2">
      <c r="A257" s="88" t="s">
        <v>880</v>
      </c>
      <c r="B257" s="106" t="s">
        <v>2118</v>
      </c>
      <c r="C257" s="88" t="s">
        <v>881</v>
      </c>
      <c r="D257" s="88" t="s">
        <v>1718</v>
      </c>
      <c r="E257" s="88" t="s">
        <v>882</v>
      </c>
      <c r="F257" s="88" t="s">
        <v>883</v>
      </c>
    </row>
    <row r="258" spans="1:6" ht="51" x14ac:dyDescent="0.2">
      <c r="A258" s="88" t="s">
        <v>884</v>
      </c>
      <c r="B258" s="106" t="s">
        <v>2119</v>
      </c>
      <c r="C258" s="88" t="s">
        <v>885</v>
      </c>
      <c r="D258" s="88" t="s">
        <v>1719</v>
      </c>
      <c r="E258" s="88" t="s">
        <v>886</v>
      </c>
      <c r="F258" s="88" t="s">
        <v>887</v>
      </c>
    </row>
    <row r="259" spans="1:6" ht="51" x14ac:dyDescent="0.2">
      <c r="A259" s="88" t="s">
        <v>888</v>
      </c>
      <c r="B259" s="106" t="s">
        <v>2120</v>
      </c>
      <c r="C259" s="88" t="s">
        <v>889</v>
      </c>
      <c r="D259" s="88" t="s">
        <v>1720</v>
      </c>
      <c r="E259" s="88" t="s">
        <v>890</v>
      </c>
      <c r="F259" s="88" t="s">
        <v>891</v>
      </c>
    </row>
    <row r="260" spans="1:6" ht="76.5" x14ac:dyDescent="0.2">
      <c r="A260" s="88" t="s">
        <v>892</v>
      </c>
      <c r="B260" s="106" t="s">
        <v>2121</v>
      </c>
      <c r="C260" s="88" t="s">
        <v>893</v>
      </c>
      <c r="D260" s="88" t="s">
        <v>1721</v>
      </c>
      <c r="E260" s="88" t="s">
        <v>894</v>
      </c>
      <c r="F260" s="88" t="s">
        <v>1722</v>
      </c>
    </row>
    <row r="261" spans="1:6" ht="102" x14ac:dyDescent="0.2">
      <c r="A261" s="88" t="s">
        <v>860</v>
      </c>
      <c r="B261" s="106" t="s">
        <v>2122</v>
      </c>
      <c r="C261" s="88" t="s">
        <v>861</v>
      </c>
      <c r="D261" s="88" t="s">
        <v>1723</v>
      </c>
      <c r="E261" s="88" t="s">
        <v>862</v>
      </c>
      <c r="F261" s="88" t="s">
        <v>863</v>
      </c>
    </row>
    <row r="262" spans="1:6" ht="51" x14ac:dyDescent="0.2">
      <c r="A262" s="88" t="s">
        <v>895</v>
      </c>
      <c r="B262" s="106" t="s">
        <v>2123</v>
      </c>
      <c r="C262" s="88" t="s">
        <v>896</v>
      </c>
      <c r="D262" s="88" t="s">
        <v>897</v>
      </c>
      <c r="E262" s="88" t="s">
        <v>898</v>
      </c>
      <c r="F262" s="88" t="s">
        <v>899</v>
      </c>
    </row>
    <row r="263" spans="1:6" ht="38.25" x14ac:dyDescent="0.2">
      <c r="A263" s="88" t="s">
        <v>900</v>
      </c>
      <c r="B263" s="106" t="s">
        <v>2124</v>
      </c>
      <c r="C263" s="88" t="s">
        <v>901</v>
      </c>
      <c r="D263" s="88" t="s">
        <v>1724</v>
      </c>
      <c r="E263" s="88" t="s">
        <v>902</v>
      </c>
      <c r="F263" s="88" t="s">
        <v>903</v>
      </c>
    </row>
    <row r="264" spans="1:6" ht="38.25" x14ac:dyDescent="0.2">
      <c r="A264" s="88" t="s">
        <v>904</v>
      </c>
      <c r="B264" s="106" t="s">
        <v>2125</v>
      </c>
      <c r="C264" s="88" t="s">
        <v>1725</v>
      </c>
      <c r="D264" s="88" t="s">
        <v>905</v>
      </c>
      <c r="E264" s="88" t="s">
        <v>906</v>
      </c>
      <c r="F264" s="88" t="s">
        <v>907</v>
      </c>
    </row>
    <row r="265" spans="1:6" ht="140.25" x14ac:dyDescent="0.2">
      <c r="A265" s="88" t="s">
        <v>908</v>
      </c>
      <c r="B265" s="106" t="s">
        <v>2126</v>
      </c>
      <c r="C265" s="88" t="s">
        <v>909</v>
      </c>
      <c r="D265" s="88" t="s">
        <v>910</v>
      </c>
      <c r="E265" s="88" t="s">
        <v>911</v>
      </c>
      <c r="F265" s="88" t="s">
        <v>912</v>
      </c>
    </row>
    <row r="266" spans="1:6" ht="76.5" x14ac:dyDescent="0.2">
      <c r="A266" s="88" t="s">
        <v>913</v>
      </c>
      <c r="B266" s="106" t="s">
        <v>2127</v>
      </c>
      <c r="C266" s="88" t="s">
        <v>914</v>
      </c>
      <c r="D266" s="88" t="s">
        <v>915</v>
      </c>
      <c r="E266" s="88" t="s">
        <v>916</v>
      </c>
      <c r="F266" s="88" t="s">
        <v>917</v>
      </c>
    </row>
    <row r="267" spans="1:6" ht="76.5" x14ac:dyDescent="0.2">
      <c r="A267" s="88" t="s">
        <v>918</v>
      </c>
      <c r="B267" s="106" t="s">
        <v>2128</v>
      </c>
      <c r="C267" s="88" t="s">
        <v>919</v>
      </c>
      <c r="D267" s="88" t="s">
        <v>1726</v>
      </c>
      <c r="E267" s="88" t="s">
        <v>920</v>
      </c>
      <c r="F267" s="88" t="s">
        <v>921</v>
      </c>
    </row>
    <row r="268" spans="1:6" ht="38.25" x14ac:dyDescent="0.2">
      <c r="A268" s="88" t="s">
        <v>922</v>
      </c>
      <c r="B268" s="106" t="s">
        <v>2129</v>
      </c>
      <c r="C268" s="88" t="s">
        <v>923</v>
      </c>
      <c r="D268" s="88" t="s">
        <v>924</v>
      </c>
      <c r="E268" s="88" t="s">
        <v>925</v>
      </c>
      <c r="F268" s="88" t="s">
        <v>1727</v>
      </c>
    </row>
    <row r="269" spans="1:6" ht="102" x14ac:dyDescent="0.2">
      <c r="A269" s="88" t="s">
        <v>926</v>
      </c>
      <c r="B269" s="106" t="s">
        <v>2130</v>
      </c>
      <c r="C269" s="88" t="s">
        <v>1728</v>
      </c>
      <c r="D269" s="88" t="s">
        <v>1729</v>
      </c>
      <c r="E269" s="88" t="s">
        <v>927</v>
      </c>
      <c r="F269" s="88" t="s">
        <v>928</v>
      </c>
    </row>
    <row r="270" spans="1:6" ht="25.5" x14ac:dyDescent="0.2">
      <c r="A270" s="88" t="s">
        <v>929</v>
      </c>
      <c r="B270" s="106" t="s">
        <v>2131</v>
      </c>
      <c r="C270" s="88" t="s">
        <v>930</v>
      </c>
      <c r="D270" s="88" t="s">
        <v>931</v>
      </c>
      <c r="E270" s="88" t="s">
        <v>932</v>
      </c>
      <c r="F270" s="88" t="s">
        <v>933</v>
      </c>
    </row>
    <row r="271" spans="1:6" ht="76.5" x14ac:dyDescent="0.2">
      <c r="A271" s="88" t="s">
        <v>934</v>
      </c>
      <c r="B271" s="106" t="s">
        <v>2132</v>
      </c>
      <c r="C271" s="88" t="s">
        <v>935</v>
      </c>
      <c r="D271" s="88" t="s">
        <v>936</v>
      </c>
      <c r="E271" s="88" t="s">
        <v>937</v>
      </c>
      <c r="F271" s="88" t="s">
        <v>938</v>
      </c>
    </row>
    <row r="272" spans="1:6" ht="51" x14ac:dyDescent="0.2">
      <c r="A272" s="88" t="s">
        <v>939</v>
      </c>
      <c r="B272" s="106" t="s">
        <v>2133</v>
      </c>
      <c r="C272" s="88" t="s">
        <v>940</v>
      </c>
      <c r="D272" s="88" t="s">
        <v>1730</v>
      </c>
      <c r="E272" s="88" t="s">
        <v>941</v>
      </c>
      <c r="F272" s="88" t="s">
        <v>942</v>
      </c>
    </row>
    <row r="273" spans="1:6" ht="38.25" x14ac:dyDescent="0.2">
      <c r="A273" s="88" t="s">
        <v>943</v>
      </c>
      <c r="B273" s="106" t="s">
        <v>2134</v>
      </c>
      <c r="C273" s="88" t="s">
        <v>944</v>
      </c>
      <c r="D273" s="88" t="s">
        <v>945</v>
      </c>
      <c r="E273" s="88" t="s">
        <v>946</v>
      </c>
      <c r="F273" s="88" t="s">
        <v>947</v>
      </c>
    </row>
    <row r="274" spans="1:6" ht="51" x14ac:dyDescent="0.2">
      <c r="A274" s="88" t="s">
        <v>948</v>
      </c>
      <c r="B274" s="106" t="s">
        <v>2135</v>
      </c>
      <c r="C274" s="88" t="s">
        <v>949</v>
      </c>
      <c r="D274" s="88" t="s">
        <v>950</v>
      </c>
      <c r="E274" s="88" t="s">
        <v>951</v>
      </c>
      <c r="F274" s="88" t="s">
        <v>952</v>
      </c>
    </row>
    <row r="275" spans="1:6" ht="25.5" customHeight="1" x14ac:dyDescent="0.2">
      <c r="A275" s="88" t="s">
        <v>953</v>
      </c>
      <c r="B275" s="109" t="s">
        <v>2136</v>
      </c>
      <c r="C275" s="88" t="s">
        <v>1731</v>
      </c>
      <c r="D275" s="88" t="s">
        <v>1732</v>
      </c>
      <c r="E275" s="88" t="s">
        <v>954</v>
      </c>
      <c r="F275" s="88" t="s">
        <v>955</v>
      </c>
    </row>
    <row r="276" spans="1:6" ht="38.25" x14ac:dyDescent="0.2">
      <c r="A276" s="88" t="s">
        <v>956</v>
      </c>
      <c r="B276" s="106" t="s">
        <v>2137</v>
      </c>
      <c r="C276" s="88" t="s">
        <v>957</v>
      </c>
      <c r="D276" s="88" t="s">
        <v>958</v>
      </c>
      <c r="E276" s="88" t="s">
        <v>959</v>
      </c>
      <c r="F276" s="88" t="s">
        <v>1733</v>
      </c>
    </row>
    <row r="277" spans="1:6" ht="45" x14ac:dyDescent="0.25">
      <c r="A277" s="118" t="s">
        <v>2361</v>
      </c>
      <c r="B277" s="116" t="s">
        <v>2320</v>
      </c>
      <c r="C277" s="121" t="s">
        <v>2365</v>
      </c>
      <c r="D277" s="100" t="s">
        <v>2366</v>
      </c>
      <c r="E277" s="115" t="s">
        <v>2360</v>
      </c>
      <c r="F277" s="101" t="s">
        <v>2367</v>
      </c>
    </row>
    <row r="278" spans="1:6" ht="25.5" x14ac:dyDescent="0.2">
      <c r="A278" s="88" t="s">
        <v>608</v>
      </c>
      <c r="B278" s="106" t="s">
        <v>2056</v>
      </c>
      <c r="C278" s="88" t="s">
        <v>609</v>
      </c>
      <c r="D278" s="88" t="s">
        <v>960</v>
      </c>
      <c r="E278" s="88" t="s">
        <v>611</v>
      </c>
      <c r="F278" s="88" t="s">
        <v>612</v>
      </c>
    </row>
    <row r="279" spans="1:6" ht="153" x14ac:dyDescent="0.2">
      <c r="A279" s="88" t="s">
        <v>2378</v>
      </c>
      <c r="B279" s="106" t="s">
        <v>2379</v>
      </c>
      <c r="C279" s="88" t="s">
        <v>2380</v>
      </c>
      <c r="D279" s="88" t="s">
        <v>2381</v>
      </c>
      <c r="E279" s="88" t="s">
        <v>2382</v>
      </c>
      <c r="F279" s="88" t="s">
        <v>2383</v>
      </c>
    </row>
    <row r="294" spans="1:6" ht="38.25" x14ac:dyDescent="0.2">
      <c r="A294" s="88" t="s">
        <v>961</v>
      </c>
      <c r="B294" s="106" t="s">
        <v>2059</v>
      </c>
      <c r="C294" s="88" t="s">
        <v>962</v>
      </c>
      <c r="D294" s="88" t="s">
        <v>963</v>
      </c>
      <c r="E294" s="88" t="s">
        <v>964</v>
      </c>
      <c r="F294" s="88" t="s">
        <v>965</v>
      </c>
    </row>
    <row r="295" spans="1:6" ht="25.5" x14ac:dyDescent="0.2">
      <c r="A295" s="88" t="s">
        <v>2384</v>
      </c>
      <c r="B295" s="103" t="s">
        <v>2404</v>
      </c>
      <c r="C295" s="104" t="s">
        <v>2409</v>
      </c>
      <c r="D295" s="104" t="s">
        <v>2410</v>
      </c>
      <c r="E295" s="104" t="s">
        <v>2411</v>
      </c>
      <c r="F295" s="104" t="s">
        <v>2412</v>
      </c>
    </row>
    <row r="296" spans="1:6" x14ac:dyDescent="0.2">
      <c r="A296" s="107" t="s">
        <v>966</v>
      </c>
    </row>
    <row r="297" spans="1:6" x14ac:dyDescent="0.2">
      <c r="A297" s="88" t="s">
        <v>344</v>
      </c>
      <c r="B297" s="106" t="s">
        <v>2002</v>
      </c>
      <c r="C297" s="88" t="s">
        <v>345</v>
      </c>
      <c r="D297" s="88" t="s">
        <v>346</v>
      </c>
      <c r="E297" s="88" t="s">
        <v>347</v>
      </c>
      <c r="F297" s="88" t="s">
        <v>348</v>
      </c>
    </row>
    <row r="298" spans="1:6" x14ac:dyDescent="0.2">
      <c r="A298" s="88" t="s">
        <v>966</v>
      </c>
      <c r="B298" s="106" t="s">
        <v>2138</v>
      </c>
      <c r="C298" s="88" t="s">
        <v>967</v>
      </c>
      <c r="D298" s="88" t="s">
        <v>1734</v>
      </c>
      <c r="E298" s="88" t="s">
        <v>968</v>
      </c>
      <c r="F298" s="88" t="s">
        <v>969</v>
      </c>
    </row>
    <row r="299" spans="1:6" ht="25.5" x14ac:dyDescent="0.2">
      <c r="A299" s="88" t="s">
        <v>353</v>
      </c>
      <c r="B299" s="108" t="s">
        <v>2004</v>
      </c>
      <c r="C299" s="88" t="s">
        <v>354</v>
      </c>
      <c r="D299" s="88" t="s">
        <v>355</v>
      </c>
      <c r="E299" s="88" t="s">
        <v>356</v>
      </c>
      <c r="F299" s="88" t="s">
        <v>357</v>
      </c>
    </row>
    <row r="300" spans="1:6" x14ac:dyDescent="0.2">
      <c r="A300" s="88" t="s">
        <v>970</v>
      </c>
      <c r="B300" s="108" t="s">
        <v>2139</v>
      </c>
      <c r="C300" s="94" t="s">
        <v>971</v>
      </c>
      <c r="D300" s="88" t="s">
        <v>1735</v>
      </c>
      <c r="E300" s="88" t="s">
        <v>972</v>
      </c>
      <c r="F300" s="92" t="s">
        <v>970</v>
      </c>
    </row>
    <row r="301" spans="1:6" x14ac:dyDescent="0.2">
      <c r="A301" s="88" t="s">
        <v>973</v>
      </c>
      <c r="B301" s="106" t="s">
        <v>2140</v>
      </c>
      <c r="C301" s="88" t="s">
        <v>974</v>
      </c>
      <c r="D301" s="88" t="s">
        <v>975</v>
      </c>
      <c r="E301" s="88" t="s">
        <v>976</v>
      </c>
      <c r="F301" s="88" t="s">
        <v>977</v>
      </c>
    </row>
    <row r="302" spans="1:6" x14ac:dyDescent="0.2">
      <c r="A302" s="88" t="s">
        <v>978</v>
      </c>
      <c r="B302" s="106" t="s">
        <v>978</v>
      </c>
      <c r="C302" s="88" t="s">
        <v>1736</v>
      </c>
      <c r="D302" s="88" t="s">
        <v>1737</v>
      </c>
      <c r="E302" s="88" t="s">
        <v>978</v>
      </c>
      <c r="F302" s="88" t="s">
        <v>978</v>
      </c>
    </row>
    <row r="303" spans="1:6" x14ac:dyDescent="0.2">
      <c r="A303" s="88" t="s">
        <v>979</v>
      </c>
      <c r="B303" s="106" t="s">
        <v>2141</v>
      </c>
      <c r="C303" s="88" t="s">
        <v>980</v>
      </c>
      <c r="D303" s="88" t="s">
        <v>981</v>
      </c>
      <c r="E303" s="88" t="s">
        <v>982</v>
      </c>
      <c r="F303" s="88" t="s">
        <v>983</v>
      </c>
    </row>
    <row r="304" spans="1:6" x14ac:dyDescent="0.2">
      <c r="A304" s="88" t="s">
        <v>979</v>
      </c>
      <c r="B304" s="106" t="s">
        <v>2141</v>
      </c>
      <c r="C304" s="88" t="s">
        <v>980</v>
      </c>
      <c r="D304" s="88" t="s">
        <v>981</v>
      </c>
      <c r="E304" s="88" t="s">
        <v>982</v>
      </c>
      <c r="F304" s="88" t="s">
        <v>983</v>
      </c>
    </row>
    <row r="305" spans="1:6" x14ac:dyDescent="0.2">
      <c r="A305" s="88" t="s">
        <v>984</v>
      </c>
      <c r="B305" s="106" t="s">
        <v>2142</v>
      </c>
      <c r="C305" s="88" t="s">
        <v>985</v>
      </c>
      <c r="D305" s="88" t="s">
        <v>986</v>
      </c>
      <c r="E305" s="88" t="s">
        <v>987</v>
      </c>
      <c r="F305" s="88" t="s">
        <v>988</v>
      </c>
    </row>
    <row r="306" spans="1:6" x14ac:dyDescent="0.2">
      <c r="A306" s="88" t="s">
        <v>984</v>
      </c>
      <c r="B306" s="106" t="s">
        <v>2142</v>
      </c>
      <c r="C306" s="88" t="s">
        <v>985</v>
      </c>
      <c r="D306" s="88" t="s">
        <v>986</v>
      </c>
      <c r="E306" s="88" t="s">
        <v>987</v>
      </c>
      <c r="F306" s="88" t="s">
        <v>988</v>
      </c>
    </row>
    <row r="307" spans="1:6" x14ac:dyDescent="0.2">
      <c r="A307" s="88" t="s">
        <v>989</v>
      </c>
      <c r="B307" s="106" t="s">
        <v>2143</v>
      </c>
      <c r="C307" s="88" t="s">
        <v>990</v>
      </c>
      <c r="D307" s="88" t="s">
        <v>991</v>
      </c>
      <c r="E307" s="88" t="s">
        <v>992</v>
      </c>
      <c r="F307" s="88" t="s">
        <v>993</v>
      </c>
    </row>
    <row r="308" spans="1:6" x14ac:dyDescent="0.2">
      <c r="A308" s="88" t="s">
        <v>994</v>
      </c>
      <c r="B308" s="106" t="s">
        <v>2144</v>
      </c>
      <c r="C308" s="88" t="s">
        <v>995</v>
      </c>
      <c r="D308" s="88" t="s">
        <v>996</v>
      </c>
      <c r="E308" s="88" t="s">
        <v>997</v>
      </c>
      <c r="F308" s="88" t="s">
        <v>998</v>
      </c>
    </row>
    <row r="309" spans="1:6" x14ac:dyDescent="0.2">
      <c r="A309" s="88" t="s">
        <v>999</v>
      </c>
      <c r="B309" s="106" t="s">
        <v>2145</v>
      </c>
      <c r="C309" s="88" t="s">
        <v>1000</v>
      </c>
      <c r="D309" s="88" t="s">
        <v>1001</v>
      </c>
      <c r="E309" s="88" t="s">
        <v>1002</v>
      </c>
      <c r="F309" s="88" t="s">
        <v>1003</v>
      </c>
    </row>
    <row r="310" spans="1:6" x14ac:dyDescent="0.2">
      <c r="A310" s="88" t="s">
        <v>1004</v>
      </c>
      <c r="B310" s="106" t="s">
        <v>2146</v>
      </c>
      <c r="C310" s="88" t="s">
        <v>1005</v>
      </c>
      <c r="D310" s="88" t="s">
        <v>1006</v>
      </c>
      <c r="E310" s="88" t="s">
        <v>1007</v>
      </c>
      <c r="F310" s="88" t="s">
        <v>1008</v>
      </c>
    </row>
    <row r="311" spans="1:6" x14ac:dyDescent="0.2">
      <c r="A311" s="88" t="s">
        <v>994</v>
      </c>
      <c r="B311" s="106" t="s">
        <v>2144</v>
      </c>
      <c r="C311" s="88" t="s">
        <v>995</v>
      </c>
      <c r="D311" s="88" t="s">
        <v>996</v>
      </c>
      <c r="E311" s="88" t="s">
        <v>997</v>
      </c>
      <c r="F311" s="88" t="s">
        <v>998</v>
      </c>
    </row>
    <row r="312" spans="1:6" x14ac:dyDescent="0.2">
      <c r="A312" s="88" t="s">
        <v>994</v>
      </c>
      <c r="B312" s="106" t="s">
        <v>2144</v>
      </c>
      <c r="C312" s="88" t="s">
        <v>995</v>
      </c>
      <c r="D312" s="88" t="s">
        <v>996</v>
      </c>
      <c r="E312" s="88" t="s">
        <v>997</v>
      </c>
      <c r="F312" s="88" t="s">
        <v>998</v>
      </c>
    </row>
    <row r="313" spans="1:6" x14ac:dyDescent="0.2">
      <c r="A313" s="88" t="s">
        <v>1009</v>
      </c>
      <c r="B313" s="106" t="s">
        <v>2147</v>
      </c>
      <c r="C313" s="88" t="s">
        <v>1010</v>
      </c>
      <c r="D313" s="88" t="s">
        <v>1011</v>
      </c>
      <c r="E313" s="88" t="s">
        <v>1012</v>
      </c>
      <c r="F313" s="88" t="s">
        <v>1013</v>
      </c>
    </row>
    <row r="314" spans="1:6" x14ac:dyDescent="0.2">
      <c r="A314" s="88" t="s">
        <v>1014</v>
      </c>
      <c r="B314" s="106" t="s">
        <v>2148</v>
      </c>
      <c r="C314" s="88" t="s">
        <v>1015</v>
      </c>
      <c r="D314" s="88" t="s">
        <v>1738</v>
      </c>
      <c r="E314" s="88" t="s">
        <v>1016</v>
      </c>
      <c r="F314" s="88" t="s">
        <v>1017</v>
      </c>
    </row>
    <row r="315" spans="1:6" x14ac:dyDescent="0.2">
      <c r="A315" s="88" t="s">
        <v>1018</v>
      </c>
      <c r="B315" s="106" t="s">
        <v>2149</v>
      </c>
      <c r="C315" s="88" t="s">
        <v>1019</v>
      </c>
      <c r="D315" s="88" t="s">
        <v>1020</v>
      </c>
      <c r="E315" s="88" t="s">
        <v>1021</v>
      </c>
      <c r="F315" s="88" t="s">
        <v>1022</v>
      </c>
    </row>
    <row r="316" spans="1:6" x14ac:dyDescent="0.2">
      <c r="A316" s="88" t="s">
        <v>1023</v>
      </c>
      <c r="B316" s="106" t="s">
        <v>2150</v>
      </c>
      <c r="C316" s="88" t="s">
        <v>1023</v>
      </c>
      <c r="D316" s="88" t="s">
        <v>1739</v>
      </c>
      <c r="E316" s="88" t="s">
        <v>1024</v>
      </c>
      <c r="F316" s="88" t="s">
        <v>1025</v>
      </c>
    </row>
    <row r="317" spans="1:6" x14ac:dyDescent="0.2">
      <c r="A317" s="88" t="s">
        <v>1026</v>
      </c>
      <c r="B317" s="106" t="s">
        <v>2151</v>
      </c>
      <c r="C317" s="88" t="s">
        <v>1027</v>
      </c>
      <c r="D317" s="88" t="s">
        <v>1028</v>
      </c>
      <c r="E317" s="88" t="s">
        <v>1029</v>
      </c>
      <c r="F317" s="88" t="s">
        <v>1030</v>
      </c>
    </row>
    <row r="318" spans="1:6" x14ac:dyDescent="0.2">
      <c r="A318" s="88" t="s">
        <v>1031</v>
      </c>
      <c r="B318" s="106" t="s">
        <v>2152</v>
      </c>
      <c r="C318" s="88" t="s">
        <v>1032</v>
      </c>
      <c r="D318" s="88" t="s">
        <v>1033</v>
      </c>
      <c r="E318" s="88" t="s">
        <v>1034</v>
      </c>
      <c r="F318" s="88" t="s">
        <v>1035</v>
      </c>
    </row>
    <row r="319" spans="1:6" x14ac:dyDescent="0.2">
      <c r="A319" s="88" t="s">
        <v>1036</v>
      </c>
      <c r="B319" s="106" t="s">
        <v>2153</v>
      </c>
      <c r="C319" s="88" t="s">
        <v>1037</v>
      </c>
      <c r="D319" s="88" t="s">
        <v>1740</v>
      </c>
      <c r="E319" s="88" t="s">
        <v>1038</v>
      </c>
      <c r="F319" s="88" t="s">
        <v>1039</v>
      </c>
    </row>
    <row r="320" spans="1:6" x14ac:dyDescent="0.2">
      <c r="A320" s="88" t="s">
        <v>1040</v>
      </c>
      <c r="B320" s="106" t="s">
        <v>2154</v>
      </c>
      <c r="C320" s="88" t="s">
        <v>1041</v>
      </c>
      <c r="D320" s="88" t="s">
        <v>1741</v>
      </c>
      <c r="E320" s="88" t="s">
        <v>1042</v>
      </c>
      <c r="F320" s="88" t="s">
        <v>1043</v>
      </c>
    </row>
    <row r="321" spans="1:6" x14ac:dyDescent="0.2">
      <c r="A321" s="88" t="s">
        <v>1053</v>
      </c>
      <c r="B321" s="106" t="s">
        <v>2155</v>
      </c>
      <c r="C321" s="88" t="s">
        <v>1742</v>
      </c>
      <c r="D321" s="88" t="s">
        <v>1743</v>
      </c>
      <c r="E321" s="88" t="s">
        <v>1054</v>
      </c>
      <c r="F321" s="88" t="s">
        <v>1055</v>
      </c>
    </row>
    <row r="322" spans="1:6" x14ac:dyDescent="0.2">
      <c r="A322" s="88" t="s">
        <v>1056</v>
      </c>
      <c r="B322" s="106" t="s">
        <v>2156</v>
      </c>
      <c r="C322" s="88" t="s">
        <v>1744</v>
      </c>
      <c r="D322" s="88" t="s">
        <v>1745</v>
      </c>
      <c r="E322" s="88" t="s">
        <v>1057</v>
      </c>
      <c r="F322" s="88" t="s">
        <v>1058</v>
      </c>
    </row>
    <row r="323" spans="1:6" x14ac:dyDescent="0.2">
      <c r="A323" s="88" t="s">
        <v>1056</v>
      </c>
      <c r="B323" s="106" t="s">
        <v>2156</v>
      </c>
      <c r="C323" s="88" t="s">
        <v>1744</v>
      </c>
      <c r="D323" s="88" t="s">
        <v>1745</v>
      </c>
      <c r="E323" s="88" t="s">
        <v>1057</v>
      </c>
      <c r="F323" s="88" t="s">
        <v>1058</v>
      </c>
    </row>
    <row r="324" spans="1:6" x14ac:dyDescent="0.2">
      <c r="A324" s="88" t="s">
        <v>1059</v>
      </c>
      <c r="B324" s="106" t="s">
        <v>2157</v>
      </c>
      <c r="C324" s="88" t="s">
        <v>1060</v>
      </c>
      <c r="D324" s="88" t="s">
        <v>1746</v>
      </c>
      <c r="E324" s="88" t="s">
        <v>1061</v>
      </c>
      <c r="F324" s="88" t="s">
        <v>1062</v>
      </c>
    </row>
    <row r="325" spans="1:6" x14ac:dyDescent="0.2">
      <c r="A325" s="88" t="s">
        <v>1059</v>
      </c>
      <c r="B325" s="106" t="s">
        <v>2157</v>
      </c>
      <c r="C325" s="88" t="s">
        <v>1060</v>
      </c>
      <c r="D325" s="88" t="s">
        <v>1746</v>
      </c>
      <c r="E325" s="88" t="s">
        <v>1061</v>
      </c>
      <c r="F325" s="88" t="s">
        <v>1062</v>
      </c>
    </row>
    <row r="326" spans="1:6" x14ac:dyDescent="0.2">
      <c r="A326" s="88" t="s">
        <v>1063</v>
      </c>
      <c r="B326" s="106" t="s">
        <v>2158</v>
      </c>
      <c r="C326" s="88" t="s">
        <v>1064</v>
      </c>
      <c r="D326" s="88" t="s">
        <v>1065</v>
      </c>
      <c r="E326" s="88" t="s">
        <v>1066</v>
      </c>
      <c r="F326" s="88" t="s">
        <v>1067</v>
      </c>
    </row>
    <row r="327" spans="1:6" x14ac:dyDescent="0.2">
      <c r="A327" s="88" t="s">
        <v>1044</v>
      </c>
      <c r="B327" s="109" t="s">
        <v>2159</v>
      </c>
      <c r="C327" s="88" t="s">
        <v>1747</v>
      </c>
      <c r="D327" s="88" t="s">
        <v>1045</v>
      </c>
      <c r="E327" s="88" t="s">
        <v>1046</v>
      </c>
      <c r="F327" s="88" t="s">
        <v>1047</v>
      </c>
    </row>
    <row r="328" spans="1:6" x14ac:dyDescent="0.2">
      <c r="A328" s="88" t="s">
        <v>1048</v>
      </c>
      <c r="B328" s="106" t="s">
        <v>2160</v>
      </c>
      <c r="C328" s="88" t="s">
        <v>1049</v>
      </c>
      <c r="D328" s="88" t="s">
        <v>1050</v>
      </c>
      <c r="E328" s="88" t="s">
        <v>1051</v>
      </c>
      <c r="F328" s="88" t="s">
        <v>1052</v>
      </c>
    </row>
    <row r="329" spans="1:6" ht="51" x14ac:dyDescent="0.2">
      <c r="A329" s="88" t="s">
        <v>1068</v>
      </c>
      <c r="B329" s="108" t="s">
        <v>2079</v>
      </c>
      <c r="C329" s="94" t="s">
        <v>1069</v>
      </c>
      <c r="D329" s="92" t="s">
        <v>1748</v>
      </c>
      <c r="E329" s="92" t="s">
        <v>1070</v>
      </c>
      <c r="F329" s="92" t="s">
        <v>1071</v>
      </c>
    </row>
    <row r="330" spans="1:6" ht="38.25" x14ac:dyDescent="0.2">
      <c r="A330" s="88" t="s">
        <v>1072</v>
      </c>
      <c r="B330" s="108" t="s">
        <v>2161</v>
      </c>
      <c r="C330" s="88" t="s">
        <v>1073</v>
      </c>
      <c r="D330" s="88" t="s">
        <v>1749</v>
      </c>
      <c r="E330" s="88" t="s">
        <v>1074</v>
      </c>
      <c r="F330" s="88" t="s">
        <v>1075</v>
      </c>
    </row>
    <row r="331" spans="1:6" ht="51" x14ac:dyDescent="0.2">
      <c r="A331" s="88" t="s">
        <v>1076</v>
      </c>
      <c r="B331" s="108" t="s">
        <v>2162</v>
      </c>
      <c r="C331" s="88" t="s">
        <v>1077</v>
      </c>
      <c r="D331" s="88" t="s">
        <v>1750</v>
      </c>
      <c r="E331" s="88" t="s">
        <v>1078</v>
      </c>
      <c r="F331" s="88" t="s">
        <v>1079</v>
      </c>
    </row>
    <row r="332" spans="1:6" ht="63.75" x14ac:dyDescent="0.2">
      <c r="A332" s="88" t="s">
        <v>1080</v>
      </c>
      <c r="B332" s="108" t="s">
        <v>2163</v>
      </c>
      <c r="C332" s="88" t="s">
        <v>1081</v>
      </c>
      <c r="D332" s="88" t="s">
        <v>1751</v>
      </c>
      <c r="E332" s="88" t="s">
        <v>1082</v>
      </c>
      <c r="F332" s="88" t="s">
        <v>1083</v>
      </c>
    </row>
    <row r="333" spans="1:6" ht="89.25" x14ac:dyDescent="0.2">
      <c r="A333" s="88" t="s">
        <v>1084</v>
      </c>
      <c r="B333" s="108" t="s">
        <v>2164</v>
      </c>
      <c r="C333" s="88" t="s">
        <v>1752</v>
      </c>
      <c r="D333" s="88" t="s">
        <v>1753</v>
      </c>
      <c r="E333" s="88" t="s">
        <v>1085</v>
      </c>
      <c r="F333" s="88" t="s">
        <v>1086</v>
      </c>
    </row>
    <row r="334" spans="1:6" ht="76.5" x14ac:dyDescent="0.2">
      <c r="A334" s="88" t="s">
        <v>1087</v>
      </c>
      <c r="B334" s="106" t="s">
        <v>2165</v>
      </c>
      <c r="C334" s="88" t="s">
        <v>1088</v>
      </c>
      <c r="D334" s="88" t="s">
        <v>1754</v>
      </c>
      <c r="E334" s="88" t="s">
        <v>1089</v>
      </c>
      <c r="F334" s="88" t="s">
        <v>1755</v>
      </c>
    </row>
    <row r="335" spans="1:6" ht="229.5" x14ac:dyDescent="0.2">
      <c r="A335" s="88" t="s">
        <v>1090</v>
      </c>
      <c r="B335" s="106" t="s">
        <v>2166</v>
      </c>
      <c r="C335" s="88" t="s">
        <v>1756</v>
      </c>
      <c r="D335" s="88" t="s">
        <v>1757</v>
      </c>
      <c r="E335" s="88" t="s">
        <v>1091</v>
      </c>
      <c r="F335" s="88" t="s">
        <v>1092</v>
      </c>
    </row>
    <row r="336" spans="1:6" ht="89.25" x14ac:dyDescent="0.2">
      <c r="A336" s="88" t="s">
        <v>1093</v>
      </c>
      <c r="B336" s="106" t="s">
        <v>2167</v>
      </c>
      <c r="C336" s="88" t="s">
        <v>1094</v>
      </c>
      <c r="D336" s="88" t="s">
        <v>1758</v>
      </c>
      <c r="E336" s="88" t="s">
        <v>1095</v>
      </c>
      <c r="F336" s="88" t="s">
        <v>1759</v>
      </c>
    </row>
    <row r="337" spans="1:6" ht="63.75" x14ac:dyDescent="0.2">
      <c r="A337" s="88" t="s">
        <v>1096</v>
      </c>
      <c r="B337" s="106" t="s">
        <v>2168</v>
      </c>
      <c r="C337" s="88" t="s">
        <v>1097</v>
      </c>
      <c r="D337" s="88" t="s">
        <v>1760</v>
      </c>
      <c r="E337" s="88" t="s">
        <v>1098</v>
      </c>
      <c r="F337" s="88" t="s">
        <v>1761</v>
      </c>
    </row>
    <row r="338" spans="1:6" ht="76.5" x14ac:dyDescent="0.2">
      <c r="A338" s="88" t="s">
        <v>1099</v>
      </c>
      <c r="B338" s="106" t="s">
        <v>2169</v>
      </c>
      <c r="C338" s="88" t="s">
        <v>1100</v>
      </c>
      <c r="D338" s="88" t="s">
        <v>1762</v>
      </c>
      <c r="E338" s="88" t="s">
        <v>1101</v>
      </c>
      <c r="F338" s="88" t="s">
        <v>1763</v>
      </c>
    </row>
    <row r="339" spans="1:6" ht="76.5" x14ac:dyDescent="0.2">
      <c r="A339" s="88" t="s">
        <v>1102</v>
      </c>
      <c r="B339" s="106" t="s">
        <v>2170</v>
      </c>
      <c r="C339" s="88" t="s">
        <v>1103</v>
      </c>
      <c r="D339" s="88" t="s">
        <v>1764</v>
      </c>
      <c r="E339" s="88" t="s">
        <v>1104</v>
      </c>
      <c r="F339" s="88" t="s">
        <v>1105</v>
      </c>
    </row>
    <row r="340" spans="1:6" ht="114.75" x14ac:dyDescent="0.2">
      <c r="A340" s="88" t="s">
        <v>1106</v>
      </c>
      <c r="B340" s="106" t="s">
        <v>2171</v>
      </c>
      <c r="C340" s="88" t="s">
        <v>1107</v>
      </c>
      <c r="D340" s="88" t="s">
        <v>1765</v>
      </c>
      <c r="E340" s="88" t="s">
        <v>1108</v>
      </c>
      <c r="F340" s="88" t="s">
        <v>1766</v>
      </c>
    </row>
    <row r="341" spans="1:6" ht="51" x14ac:dyDescent="0.2">
      <c r="A341" s="88" t="s">
        <v>1109</v>
      </c>
      <c r="B341" s="106" t="s">
        <v>2172</v>
      </c>
      <c r="C341" s="88" t="s">
        <v>1110</v>
      </c>
      <c r="D341" s="88" t="s">
        <v>1767</v>
      </c>
      <c r="E341" s="88" t="s">
        <v>1111</v>
      </c>
      <c r="F341" s="88" t="s">
        <v>1768</v>
      </c>
    </row>
    <row r="342" spans="1:6" ht="38.25" x14ac:dyDescent="0.2">
      <c r="A342" s="88" t="s">
        <v>1112</v>
      </c>
      <c r="B342" s="106" t="s">
        <v>2173</v>
      </c>
      <c r="C342" s="88" t="s">
        <v>1113</v>
      </c>
      <c r="D342" s="88" t="s">
        <v>1769</v>
      </c>
      <c r="E342" s="88" t="s">
        <v>1114</v>
      </c>
      <c r="F342" s="88" t="s">
        <v>1115</v>
      </c>
    </row>
    <row r="343" spans="1:6" ht="127.5" x14ac:dyDescent="0.2">
      <c r="A343" s="88" t="s">
        <v>1116</v>
      </c>
      <c r="B343" s="106" t="s">
        <v>2174</v>
      </c>
      <c r="C343" s="88" t="s">
        <v>1117</v>
      </c>
      <c r="D343" s="88" t="s">
        <v>1770</v>
      </c>
      <c r="E343" s="88" t="s">
        <v>1118</v>
      </c>
      <c r="F343" s="88" t="s">
        <v>1771</v>
      </c>
    </row>
    <row r="344" spans="1:6" ht="114.75" x14ac:dyDescent="0.2">
      <c r="A344" s="88" t="s">
        <v>1119</v>
      </c>
      <c r="B344" s="106" t="s">
        <v>2175</v>
      </c>
      <c r="C344" s="88" t="s">
        <v>1120</v>
      </c>
      <c r="D344" s="88" t="s">
        <v>1772</v>
      </c>
      <c r="E344" s="88" t="s">
        <v>1121</v>
      </c>
      <c r="F344" s="88" t="s">
        <v>1122</v>
      </c>
    </row>
    <row r="345" spans="1:6" ht="76.5" x14ac:dyDescent="0.2">
      <c r="A345" s="88" t="s">
        <v>1123</v>
      </c>
      <c r="B345" s="106" t="s">
        <v>2176</v>
      </c>
      <c r="C345" s="88" t="s">
        <v>1124</v>
      </c>
      <c r="D345" s="88" t="s">
        <v>1773</v>
      </c>
      <c r="E345" s="88" t="s">
        <v>1125</v>
      </c>
      <c r="F345" s="88" t="s">
        <v>1126</v>
      </c>
    </row>
    <row r="346" spans="1:6" ht="38.25" customHeight="1" x14ac:dyDescent="0.2">
      <c r="A346" s="88" t="s">
        <v>1127</v>
      </c>
      <c r="B346" s="106" t="s">
        <v>2177</v>
      </c>
      <c r="C346" s="88" t="s">
        <v>1128</v>
      </c>
      <c r="D346" s="88" t="s">
        <v>1129</v>
      </c>
      <c r="E346" s="88" t="s">
        <v>1130</v>
      </c>
      <c r="F346" s="88" t="s">
        <v>1131</v>
      </c>
    </row>
    <row r="347" spans="1:6" ht="63.75" x14ac:dyDescent="0.2">
      <c r="A347" s="88" t="s">
        <v>1132</v>
      </c>
      <c r="B347" s="106" t="s">
        <v>2178</v>
      </c>
      <c r="C347" s="88" t="s">
        <v>1133</v>
      </c>
      <c r="D347" s="88" t="s">
        <v>1774</v>
      </c>
      <c r="E347" s="88" t="s">
        <v>1134</v>
      </c>
      <c r="F347" s="88" t="s">
        <v>1775</v>
      </c>
    </row>
    <row r="348" spans="1:6" ht="51" x14ac:dyDescent="0.2">
      <c r="A348" s="88" t="s">
        <v>1135</v>
      </c>
      <c r="B348" s="106" t="s">
        <v>2179</v>
      </c>
      <c r="C348" s="88" t="s">
        <v>1136</v>
      </c>
      <c r="D348" s="88" t="s">
        <v>1776</v>
      </c>
      <c r="E348" s="88" t="s">
        <v>1137</v>
      </c>
      <c r="F348" s="88" t="s">
        <v>1777</v>
      </c>
    </row>
    <row r="349" spans="1:6" ht="102" x14ac:dyDescent="0.2">
      <c r="A349" s="88" t="s">
        <v>1138</v>
      </c>
      <c r="B349" s="106" t="s">
        <v>2180</v>
      </c>
      <c r="C349" s="88" t="s">
        <v>1139</v>
      </c>
      <c r="D349" s="88" t="s">
        <v>1778</v>
      </c>
      <c r="E349" s="88" t="s">
        <v>1140</v>
      </c>
      <c r="F349" s="88" t="s">
        <v>1141</v>
      </c>
    </row>
    <row r="350" spans="1:6" ht="76.7" customHeight="1" x14ac:dyDescent="0.2">
      <c r="A350" s="88" t="s">
        <v>1142</v>
      </c>
      <c r="B350" s="106" t="s">
        <v>2181</v>
      </c>
      <c r="C350" s="88" t="s">
        <v>1143</v>
      </c>
      <c r="D350" s="88" t="s">
        <v>1779</v>
      </c>
      <c r="E350" s="88" t="s">
        <v>1144</v>
      </c>
      <c r="F350" s="88" t="s">
        <v>1145</v>
      </c>
    </row>
    <row r="351" spans="1:6" ht="89.25" x14ac:dyDescent="0.2">
      <c r="A351" s="88" t="s">
        <v>1154</v>
      </c>
      <c r="B351" s="106" t="s">
        <v>2182</v>
      </c>
      <c r="C351" s="88" t="s">
        <v>1155</v>
      </c>
      <c r="D351" s="88" t="s">
        <v>1780</v>
      </c>
      <c r="E351" s="88" t="s">
        <v>1156</v>
      </c>
      <c r="F351" s="88" t="s">
        <v>1157</v>
      </c>
    </row>
    <row r="352" spans="1:6" ht="63.75" x14ac:dyDescent="0.2">
      <c r="A352" s="88" t="s">
        <v>1158</v>
      </c>
      <c r="B352" s="106" t="s">
        <v>2183</v>
      </c>
      <c r="C352" s="88" t="s">
        <v>1159</v>
      </c>
      <c r="D352" s="88" t="s">
        <v>1781</v>
      </c>
      <c r="E352" s="88" t="s">
        <v>1160</v>
      </c>
      <c r="F352" s="88" t="s">
        <v>1161</v>
      </c>
    </row>
    <row r="353" spans="1:6" ht="51" customHeight="1" x14ac:dyDescent="0.2">
      <c r="A353" s="88" t="s">
        <v>1162</v>
      </c>
      <c r="B353" s="106" t="s">
        <v>2184</v>
      </c>
      <c r="C353" s="88" t="s">
        <v>1163</v>
      </c>
      <c r="D353" s="88" t="s">
        <v>1782</v>
      </c>
      <c r="E353" s="88" t="s">
        <v>1164</v>
      </c>
      <c r="F353" s="88" t="s">
        <v>1165</v>
      </c>
    </row>
    <row r="354" spans="1:6" ht="76.7" customHeight="1" x14ac:dyDescent="0.2">
      <c r="A354" s="88" t="s">
        <v>1166</v>
      </c>
      <c r="B354" s="106" t="s">
        <v>2185</v>
      </c>
      <c r="C354" s="88" t="s">
        <v>1167</v>
      </c>
      <c r="D354" s="88" t="s">
        <v>1783</v>
      </c>
      <c r="E354" s="88" t="s">
        <v>1168</v>
      </c>
      <c r="F354" s="88" t="s">
        <v>1169</v>
      </c>
    </row>
    <row r="355" spans="1:6" ht="63.95" customHeight="1" x14ac:dyDescent="0.2">
      <c r="A355" s="88" t="s">
        <v>1170</v>
      </c>
      <c r="B355" s="106" t="s">
        <v>2186</v>
      </c>
      <c r="C355" s="88" t="s">
        <v>1171</v>
      </c>
      <c r="D355" s="88" t="s">
        <v>1784</v>
      </c>
      <c r="E355" s="88" t="s">
        <v>1172</v>
      </c>
      <c r="F355" s="88" t="s">
        <v>1785</v>
      </c>
    </row>
    <row r="356" spans="1:6" ht="89.25" x14ac:dyDescent="0.2">
      <c r="A356" s="88" t="s">
        <v>1173</v>
      </c>
      <c r="B356" s="106" t="s">
        <v>2187</v>
      </c>
      <c r="C356" s="88" t="s">
        <v>1174</v>
      </c>
      <c r="D356" s="88" t="s">
        <v>1786</v>
      </c>
      <c r="E356" s="88" t="s">
        <v>1175</v>
      </c>
      <c r="F356" s="88" t="s">
        <v>1176</v>
      </c>
    </row>
    <row r="357" spans="1:6" ht="76.5" x14ac:dyDescent="0.2">
      <c r="A357" s="88" t="s">
        <v>1146</v>
      </c>
      <c r="B357" s="106" t="s">
        <v>2188</v>
      </c>
      <c r="C357" s="88" t="s">
        <v>1147</v>
      </c>
      <c r="D357" s="88" t="s">
        <v>1787</v>
      </c>
      <c r="E357" s="88" t="s">
        <v>1148</v>
      </c>
      <c r="F357" s="88" t="s">
        <v>1149</v>
      </c>
    </row>
    <row r="358" spans="1:6" ht="153" x14ac:dyDescent="0.2">
      <c r="A358" s="88" t="s">
        <v>1150</v>
      </c>
      <c r="B358" s="106" t="s">
        <v>2189</v>
      </c>
      <c r="C358" s="88" t="s">
        <v>1151</v>
      </c>
      <c r="D358" s="88" t="s">
        <v>1788</v>
      </c>
      <c r="E358" s="88" t="s">
        <v>1152</v>
      </c>
      <c r="F358" s="88" t="s">
        <v>1153</v>
      </c>
    </row>
    <row r="359" spans="1:6" ht="102" customHeight="1" x14ac:dyDescent="0.2">
      <c r="A359" s="88" t="s">
        <v>1177</v>
      </c>
      <c r="B359" s="106" t="s">
        <v>2190</v>
      </c>
      <c r="C359" s="88" t="s">
        <v>1178</v>
      </c>
      <c r="D359" s="88" t="s">
        <v>1789</v>
      </c>
      <c r="E359" s="88" t="s">
        <v>1179</v>
      </c>
      <c r="F359" s="88" t="s">
        <v>1180</v>
      </c>
    </row>
    <row r="360" spans="1:6" ht="51" x14ac:dyDescent="0.2">
      <c r="A360" s="88" t="s">
        <v>1181</v>
      </c>
      <c r="B360" s="106" t="s">
        <v>2191</v>
      </c>
      <c r="C360" s="88" t="s">
        <v>1182</v>
      </c>
      <c r="D360" s="88" t="s">
        <v>1790</v>
      </c>
      <c r="E360" s="88" t="s">
        <v>1183</v>
      </c>
      <c r="F360" s="88" t="s">
        <v>1184</v>
      </c>
    </row>
    <row r="361" spans="1:6" x14ac:dyDescent="0.2">
      <c r="B361" s="106"/>
    </row>
    <row r="362" spans="1:6" x14ac:dyDescent="0.2">
      <c r="B362" s="106"/>
    </row>
    <row r="363" spans="1:6" x14ac:dyDescent="0.2">
      <c r="B363" s="106"/>
    </row>
    <row r="364" spans="1:6" x14ac:dyDescent="0.2">
      <c r="B364" s="106"/>
    </row>
    <row r="365" spans="1:6" ht="25.5" x14ac:dyDescent="0.2">
      <c r="A365" s="88" t="s">
        <v>1185</v>
      </c>
      <c r="B365" s="106" t="s">
        <v>2192</v>
      </c>
      <c r="C365" s="88" t="s">
        <v>1186</v>
      </c>
      <c r="D365" s="88" t="s">
        <v>1791</v>
      </c>
      <c r="E365" s="88" t="s">
        <v>1187</v>
      </c>
      <c r="F365" s="88" t="s">
        <v>1188</v>
      </c>
    </row>
    <row r="366" spans="1:6" ht="51" x14ac:dyDescent="0.2">
      <c r="A366" s="88" t="s">
        <v>1189</v>
      </c>
      <c r="B366" s="106" t="s">
        <v>2193</v>
      </c>
      <c r="C366" s="88" t="s">
        <v>1190</v>
      </c>
      <c r="D366" s="88" t="s">
        <v>1792</v>
      </c>
      <c r="E366" s="88" t="s">
        <v>1191</v>
      </c>
      <c r="F366" s="88" t="s">
        <v>1192</v>
      </c>
    </row>
    <row r="367" spans="1:6" x14ac:dyDescent="0.2">
      <c r="B367" s="106"/>
    </row>
    <row r="368" spans="1:6" x14ac:dyDescent="0.2">
      <c r="B368" s="106"/>
    </row>
    <row r="369" spans="2:2" x14ac:dyDescent="0.2">
      <c r="B369" s="106"/>
    </row>
    <row r="370" spans="2:2" x14ac:dyDescent="0.2">
      <c r="B370" s="106"/>
    </row>
    <row r="371" spans="2:2" x14ac:dyDescent="0.2">
      <c r="B371" s="106"/>
    </row>
    <row r="372" spans="2:2" x14ac:dyDescent="0.2">
      <c r="B372" s="106"/>
    </row>
    <row r="373" spans="2:2" x14ac:dyDescent="0.2">
      <c r="B373" s="106"/>
    </row>
    <row r="374" spans="2:2" x14ac:dyDescent="0.2">
      <c r="B374" s="106"/>
    </row>
    <row r="375" spans="2:2" x14ac:dyDescent="0.2">
      <c r="B375" s="106"/>
    </row>
    <row r="376" spans="2:2" x14ac:dyDescent="0.2">
      <c r="B376" s="106"/>
    </row>
    <row r="377" spans="2:2" x14ac:dyDescent="0.2">
      <c r="B377" s="106"/>
    </row>
    <row r="378" spans="2:2" x14ac:dyDescent="0.2">
      <c r="B378" s="106"/>
    </row>
    <row r="379" spans="2:2" x14ac:dyDescent="0.2">
      <c r="B379" s="106"/>
    </row>
    <row r="380" spans="2:2" x14ac:dyDescent="0.2">
      <c r="B380" s="106"/>
    </row>
    <row r="381" spans="2:2" x14ac:dyDescent="0.2">
      <c r="B381" s="106"/>
    </row>
    <row r="382" spans="2:2" x14ac:dyDescent="0.2">
      <c r="B382" s="106"/>
    </row>
    <row r="383" spans="2:2" x14ac:dyDescent="0.2">
      <c r="B383" s="106"/>
    </row>
    <row r="384" spans="2:2" x14ac:dyDescent="0.2">
      <c r="B384" s="106"/>
    </row>
    <row r="385" spans="1:6" x14ac:dyDescent="0.2">
      <c r="B385" s="106"/>
    </row>
    <row r="386" spans="1:6" x14ac:dyDescent="0.2">
      <c r="B386" s="106"/>
    </row>
    <row r="387" spans="1:6" x14ac:dyDescent="0.2">
      <c r="B387" s="106"/>
    </row>
    <row r="388" spans="1:6" ht="38.25" x14ac:dyDescent="0.2">
      <c r="A388" s="88" t="s">
        <v>1193</v>
      </c>
      <c r="B388" s="106" t="s">
        <v>2112</v>
      </c>
      <c r="C388" s="88" t="s">
        <v>1194</v>
      </c>
      <c r="D388" s="88" t="s">
        <v>1793</v>
      </c>
      <c r="E388" s="88" t="s">
        <v>1195</v>
      </c>
      <c r="F388" s="88" t="s">
        <v>1196</v>
      </c>
    </row>
    <row r="389" spans="1:6" ht="38.25" x14ac:dyDescent="0.2">
      <c r="A389" s="88" t="s">
        <v>1197</v>
      </c>
      <c r="B389" s="106" t="s">
        <v>2194</v>
      </c>
      <c r="C389" s="88" t="s">
        <v>1198</v>
      </c>
      <c r="D389" s="88" t="s">
        <v>1794</v>
      </c>
      <c r="E389" s="88" t="s">
        <v>1199</v>
      </c>
      <c r="F389" s="88" t="s">
        <v>1200</v>
      </c>
    </row>
    <row r="390" spans="1:6" ht="51" x14ac:dyDescent="0.2">
      <c r="A390" s="88" t="s">
        <v>1209</v>
      </c>
      <c r="B390" s="106" t="s">
        <v>2195</v>
      </c>
      <c r="C390" s="88" t="s">
        <v>1210</v>
      </c>
      <c r="D390" s="88" t="s">
        <v>1795</v>
      </c>
      <c r="E390" s="88" t="s">
        <v>1211</v>
      </c>
      <c r="F390" s="88" t="s">
        <v>1212</v>
      </c>
    </row>
    <row r="391" spans="1:6" ht="51" x14ac:dyDescent="0.2">
      <c r="A391" s="88" t="s">
        <v>1213</v>
      </c>
      <c r="B391" s="106" t="s">
        <v>2196</v>
      </c>
      <c r="C391" s="88" t="s">
        <v>1214</v>
      </c>
      <c r="D391" s="88" t="s">
        <v>1796</v>
      </c>
      <c r="E391" s="88" t="s">
        <v>1215</v>
      </c>
      <c r="F391" s="88" t="s">
        <v>1797</v>
      </c>
    </row>
    <row r="392" spans="1:6" ht="51" x14ac:dyDescent="0.2">
      <c r="A392" s="88" t="s">
        <v>1216</v>
      </c>
      <c r="B392" s="106" t="s">
        <v>2197</v>
      </c>
      <c r="C392" s="88" t="s">
        <v>1217</v>
      </c>
      <c r="D392" s="88" t="s">
        <v>1798</v>
      </c>
      <c r="E392" s="88" t="s">
        <v>1218</v>
      </c>
      <c r="F392" s="88" t="s">
        <v>1799</v>
      </c>
    </row>
    <row r="393" spans="1:6" ht="63.75" x14ac:dyDescent="0.2">
      <c r="A393" s="88" t="s">
        <v>1219</v>
      </c>
      <c r="B393" s="106" t="s">
        <v>2198</v>
      </c>
      <c r="C393" s="88" t="s">
        <v>1220</v>
      </c>
      <c r="D393" s="88" t="s">
        <v>1800</v>
      </c>
      <c r="E393" s="88" t="s">
        <v>1221</v>
      </c>
      <c r="F393" s="88" t="s">
        <v>1801</v>
      </c>
    </row>
    <row r="394" spans="1:6" ht="51" x14ac:dyDescent="0.2">
      <c r="A394" s="88" t="s">
        <v>1201</v>
      </c>
      <c r="B394" s="106" t="s">
        <v>2199</v>
      </c>
      <c r="C394" s="88" t="s">
        <v>1202</v>
      </c>
      <c r="D394" s="88" t="s">
        <v>1802</v>
      </c>
      <c r="E394" s="88" t="s">
        <v>1203</v>
      </c>
      <c r="F394" s="88" t="s">
        <v>1204</v>
      </c>
    </row>
    <row r="395" spans="1:6" ht="51" x14ac:dyDescent="0.2">
      <c r="A395" s="88" t="s">
        <v>1205</v>
      </c>
      <c r="B395" s="106" t="s">
        <v>2200</v>
      </c>
      <c r="C395" s="88" t="s">
        <v>1206</v>
      </c>
      <c r="D395" s="88" t="s">
        <v>1803</v>
      </c>
      <c r="E395" s="88" t="s">
        <v>1207</v>
      </c>
      <c r="F395" s="88" t="s">
        <v>1208</v>
      </c>
    </row>
    <row r="396" spans="1:6" ht="38.25" x14ac:dyDescent="0.2">
      <c r="A396" s="88" t="s">
        <v>1222</v>
      </c>
      <c r="B396" s="106" t="s">
        <v>2201</v>
      </c>
      <c r="C396" s="88" t="s">
        <v>1223</v>
      </c>
      <c r="D396" s="88" t="s">
        <v>1804</v>
      </c>
      <c r="E396" s="88" t="s">
        <v>1224</v>
      </c>
      <c r="F396" s="88" t="s">
        <v>1805</v>
      </c>
    </row>
    <row r="397" spans="1:6" ht="51" x14ac:dyDescent="0.2">
      <c r="A397" s="88" t="s">
        <v>1225</v>
      </c>
      <c r="B397" s="106" t="s">
        <v>2202</v>
      </c>
      <c r="C397" s="88" t="s">
        <v>1226</v>
      </c>
      <c r="D397" s="88" t="s">
        <v>1806</v>
      </c>
      <c r="E397" s="88" t="s">
        <v>1227</v>
      </c>
      <c r="F397" s="88" t="s">
        <v>1228</v>
      </c>
    </row>
    <row r="398" spans="1:6" ht="51" x14ac:dyDescent="0.2">
      <c r="A398" s="88" t="s">
        <v>1229</v>
      </c>
      <c r="B398" s="106" t="s">
        <v>2203</v>
      </c>
      <c r="C398" s="88" t="s">
        <v>1230</v>
      </c>
      <c r="D398" s="88" t="s">
        <v>1231</v>
      </c>
      <c r="E398" s="88" t="s">
        <v>1232</v>
      </c>
      <c r="F398" s="88" t="s">
        <v>1233</v>
      </c>
    </row>
    <row r="399" spans="1:6" ht="63.75" x14ac:dyDescent="0.2">
      <c r="A399" s="88" t="s">
        <v>1234</v>
      </c>
      <c r="B399" s="106" t="s">
        <v>2204</v>
      </c>
      <c r="C399" s="88" t="s">
        <v>1235</v>
      </c>
      <c r="D399" s="88" t="s">
        <v>1807</v>
      </c>
      <c r="E399" s="88" t="s">
        <v>1236</v>
      </c>
      <c r="F399" s="88" t="s">
        <v>1237</v>
      </c>
    </row>
    <row r="400" spans="1:6" ht="38.25" x14ac:dyDescent="0.2">
      <c r="A400" s="88" t="s">
        <v>1238</v>
      </c>
      <c r="B400" s="106" t="s">
        <v>2205</v>
      </c>
      <c r="C400" s="88" t="s">
        <v>1239</v>
      </c>
      <c r="D400" s="88" t="s">
        <v>1808</v>
      </c>
      <c r="E400" s="88" t="s">
        <v>1240</v>
      </c>
      <c r="F400" s="88" t="s">
        <v>1241</v>
      </c>
    </row>
    <row r="401" spans="1:6" ht="25.5" x14ac:dyDescent="0.2">
      <c r="A401" s="88" t="s">
        <v>1242</v>
      </c>
      <c r="B401" s="106" t="s">
        <v>2206</v>
      </c>
      <c r="C401" s="88" t="s">
        <v>1243</v>
      </c>
      <c r="D401" s="88" t="s">
        <v>1809</v>
      </c>
      <c r="E401" s="88" t="s">
        <v>1244</v>
      </c>
      <c r="F401" s="88" t="s">
        <v>1245</v>
      </c>
    </row>
    <row r="402" spans="1:6" ht="63.75" x14ac:dyDescent="0.2">
      <c r="A402" s="88" t="s">
        <v>1246</v>
      </c>
      <c r="B402" s="106" t="s">
        <v>2207</v>
      </c>
      <c r="C402" s="88" t="s">
        <v>1247</v>
      </c>
      <c r="D402" s="88" t="s">
        <v>1810</v>
      </c>
      <c r="E402" s="88" t="s">
        <v>1248</v>
      </c>
      <c r="F402" s="88" t="s">
        <v>1249</v>
      </c>
    </row>
    <row r="403" spans="1:6" ht="51" x14ac:dyDescent="0.2">
      <c r="A403" s="88" t="s">
        <v>1250</v>
      </c>
      <c r="B403" s="106" t="s">
        <v>2208</v>
      </c>
      <c r="C403" s="88" t="s">
        <v>1251</v>
      </c>
      <c r="D403" s="88" t="s">
        <v>1811</v>
      </c>
      <c r="E403" s="88" t="s">
        <v>1252</v>
      </c>
      <c r="F403" s="88" t="s">
        <v>1253</v>
      </c>
    </row>
    <row r="404" spans="1:6" ht="76.5" x14ac:dyDescent="0.2">
      <c r="A404" s="88" t="s">
        <v>1254</v>
      </c>
      <c r="B404" s="106" t="s">
        <v>2209</v>
      </c>
      <c r="C404" s="88" t="s">
        <v>1258</v>
      </c>
      <c r="D404" s="88" t="s">
        <v>1812</v>
      </c>
      <c r="E404" s="88" t="s">
        <v>1255</v>
      </c>
      <c r="F404" s="88" t="s">
        <v>1256</v>
      </c>
    </row>
    <row r="405" spans="1:6" ht="76.5" x14ac:dyDescent="0.2">
      <c r="A405" s="88" t="s">
        <v>1257</v>
      </c>
      <c r="B405" s="106" t="s">
        <v>2210</v>
      </c>
      <c r="C405" s="88" t="s">
        <v>1261</v>
      </c>
      <c r="D405" s="88" t="s">
        <v>1813</v>
      </c>
      <c r="E405" s="88" t="s">
        <v>1259</v>
      </c>
      <c r="F405" s="88" t="s">
        <v>1814</v>
      </c>
    </row>
    <row r="406" spans="1:6" ht="63.75" x14ac:dyDescent="0.2">
      <c r="A406" s="88" t="s">
        <v>1260</v>
      </c>
      <c r="B406" s="106" t="s">
        <v>2211</v>
      </c>
      <c r="C406" s="88" t="s">
        <v>1261</v>
      </c>
      <c r="D406" s="88" t="s">
        <v>1813</v>
      </c>
      <c r="E406" s="88" t="s">
        <v>1262</v>
      </c>
      <c r="F406" s="88" t="s">
        <v>1263</v>
      </c>
    </row>
    <row r="407" spans="1:6" ht="51" x14ac:dyDescent="0.2">
      <c r="A407" s="88" t="s">
        <v>1264</v>
      </c>
      <c r="B407" s="106" t="s">
        <v>2212</v>
      </c>
      <c r="C407" s="88" t="s">
        <v>1265</v>
      </c>
      <c r="D407" s="88" t="s">
        <v>1266</v>
      </c>
      <c r="E407" s="88" t="s">
        <v>1267</v>
      </c>
      <c r="F407" s="88" t="s">
        <v>1268</v>
      </c>
    </row>
    <row r="408" spans="1:6" ht="51" x14ac:dyDescent="0.2">
      <c r="A408" s="88" t="s">
        <v>1269</v>
      </c>
      <c r="B408" s="106" t="s">
        <v>2213</v>
      </c>
      <c r="C408" s="88" t="s">
        <v>1270</v>
      </c>
      <c r="D408" s="88" t="s">
        <v>1815</v>
      </c>
      <c r="E408" s="88" t="s">
        <v>1271</v>
      </c>
      <c r="F408" s="88" t="s">
        <v>1272</v>
      </c>
    </row>
    <row r="409" spans="1:6" ht="38.25" x14ac:dyDescent="0.2">
      <c r="A409" s="88" t="s">
        <v>1273</v>
      </c>
      <c r="B409" s="106" t="s">
        <v>2214</v>
      </c>
      <c r="C409" s="88" t="s">
        <v>1274</v>
      </c>
      <c r="D409" s="88" t="s">
        <v>1816</v>
      </c>
      <c r="E409" s="88" t="s">
        <v>1275</v>
      </c>
      <c r="F409" s="88" t="s">
        <v>1276</v>
      </c>
    </row>
    <row r="410" spans="1:6" ht="38.25" customHeight="1" x14ac:dyDescent="0.2">
      <c r="A410" s="88" t="s">
        <v>1285</v>
      </c>
      <c r="B410" s="106" t="s">
        <v>2215</v>
      </c>
      <c r="C410" s="88" t="s">
        <v>1286</v>
      </c>
      <c r="D410" s="88" t="s">
        <v>1817</v>
      </c>
      <c r="E410" s="88" t="s">
        <v>1287</v>
      </c>
      <c r="F410" s="88" t="s">
        <v>1818</v>
      </c>
    </row>
    <row r="411" spans="1:6" ht="51" x14ac:dyDescent="0.2">
      <c r="A411" s="88" t="s">
        <v>1288</v>
      </c>
      <c r="B411" s="106" t="s">
        <v>2216</v>
      </c>
      <c r="C411" s="88" t="s">
        <v>1289</v>
      </c>
      <c r="D411" s="88" t="s">
        <v>1819</v>
      </c>
      <c r="E411" s="88" t="s">
        <v>1290</v>
      </c>
      <c r="F411" s="88" t="s">
        <v>1820</v>
      </c>
    </row>
    <row r="412" spans="1:6" ht="25.5" x14ac:dyDescent="0.2">
      <c r="A412" s="88" t="s">
        <v>1291</v>
      </c>
      <c r="B412" s="106" t="s">
        <v>2217</v>
      </c>
      <c r="C412" s="88" t="s">
        <v>1292</v>
      </c>
      <c r="D412" s="88" t="s">
        <v>1821</v>
      </c>
      <c r="E412" s="88" t="s">
        <v>1293</v>
      </c>
      <c r="F412" s="88" t="s">
        <v>1294</v>
      </c>
    </row>
    <row r="413" spans="1:6" ht="38.25" customHeight="1" x14ac:dyDescent="0.2">
      <c r="A413" s="88" t="s">
        <v>1295</v>
      </c>
      <c r="B413" s="106" t="s">
        <v>2218</v>
      </c>
      <c r="C413" s="88" t="s">
        <v>1296</v>
      </c>
      <c r="D413" s="88" t="s">
        <v>1822</v>
      </c>
      <c r="E413" s="88" t="s">
        <v>1297</v>
      </c>
      <c r="F413" s="88" t="s">
        <v>1298</v>
      </c>
    </row>
    <row r="414" spans="1:6" ht="25.5" x14ac:dyDescent="0.2">
      <c r="A414" s="88" t="s">
        <v>1299</v>
      </c>
      <c r="B414" s="106" t="s">
        <v>2219</v>
      </c>
      <c r="C414" s="88" t="s">
        <v>1300</v>
      </c>
      <c r="D414" s="88" t="s">
        <v>1823</v>
      </c>
      <c r="E414" s="88" t="s">
        <v>1301</v>
      </c>
      <c r="F414" s="88" t="s">
        <v>1302</v>
      </c>
    </row>
    <row r="415" spans="1:6" ht="25.5" x14ac:dyDescent="0.2">
      <c r="A415" s="88" t="s">
        <v>1303</v>
      </c>
      <c r="B415" s="106" t="s">
        <v>2220</v>
      </c>
      <c r="C415" s="88" t="s">
        <v>1304</v>
      </c>
      <c r="D415" s="88" t="s">
        <v>1824</v>
      </c>
      <c r="E415" s="88" t="s">
        <v>1305</v>
      </c>
      <c r="F415" s="88" t="s">
        <v>1306</v>
      </c>
    </row>
    <row r="416" spans="1:6" ht="25.5" customHeight="1" x14ac:dyDescent="0.2">
      <c r="A416" s="88" t="s">
        <v>1277</v>
      </c>
      <c r="B416" s="106" t="s">
        <v>2221</v>
      </c>
      <c r="C416" s="88" t="s">
        <v>1278</v>
      </c>
      <c r="D416" s="88" t="s">
        <v>1825</v>
      </c>
      <c r="E416" s="88" t="s">
        <v>1279</v>
      </c>
      <c r="F416" s="88" t="s">
        <v>1280</v>
      </c>
    </row>
    <row r="417" spans="1:6" ht="102" x14ac:dyDescent="0.2">
      <c r="A417" s="88" t="s">
        <v>1281</v>
      </c>
      <c r="B417" s="106" t="s">
        <v>2222</v>
      </c>
      <c r="C417" s="88" t="s">
        <v>1282</v>
      </c>
      <c r="D417" s="88" t="s">
        <v>1826</v>
      </c>
      <c r="E417" s="88" t="s">
        <v>1283</v>
      </c>
      <c r="F417" s="88" t="s">
        <v>1284</v>
      </c>
    </row>
    <row r="418" spans="1:6" x14ac:dyDescent="0.2">
      <c r="A418" s="88" t="s">
        <v>608</v>
      </c>
      <c r="B418" s="106" t="s">
        <v>2056</v>
      </c>
      <c r="C418" s="88" t="s">
        <v>609</v>
      </c>
      <c r="D418" s="88" t="s">
        <v>610</v>
      </c>
      <c r="E418" s="88" t="s">
        <v>611</v>
      </c>
      <c r="F418" s="88" t="s">
        <v>612</v>
      </c>
    </row>
    <row r="419" spans="1:6" ht="127.5" x14ac:dyDescent="0.2">
      <c r="A419" s="88" t="s">
        <v>2385</v>
      </c>
      <c r="B419" s="106" t="s">
        <v>2386</v>
      </c>
      <c r="C419" s="88" t="s">
        <v>2387</v>
      </c>
      <c r="D419" s="88" t="s">
        <v>2388</v>
      </c>
      <c r="E419" s="88" t="s">
        <v>2389</v>
      </c>
      <c r="F419" s="88" t="s">
        <v>2390</v>
      </c>
    </row>
    <row r="420" spans="1:6" ht="63.75" x14ac:dyDescent="0.2">
      <c r="A420" s="88" t="s">
        <v>1307</v>
      </c>
      <c r="B420" s="106" t="s">
        <v>2223</v>
      </c>
      <c r="C420" s="88" t="s">
        <v>1308</v>
      </c>
      <c r="D420" s="88" t="s">
        <v>1827</v>
      </c>
      <c r="E420" s="88" t="s">
        <v>1309</v>
      </c>
      <c r="F420" s="88" t="s">
        <v>1828</v>
      </c>
    </row>
    <row r="421" spans="1:6" ht="76.5" x14ac:dyDescent="0.2">
      <c r="A421" s="88" t="s">
        <v>1310</v>
      </c>
      <c r="B421" s="106" t="s">
        <v>2224</v>
      </c>
      <c r="C421" s="88" t="s">
        <v>1311</v>
      </c>
      <c r="D421" s="88" t="s">
        <v>1829</v>
      </c>
      <c r="E421" s="88" t="s">
        <v>1312</v>
      </c>
      <c r="F421" s="88" t="s">
        <v>1830</v>
      </c>
    </row>
    <row r="422" spans="1:6" ht="76.5" x14ac:dyDescent="0.2">
      <c r="A422" s="88" t="s">
        <v>1313</v>
      </c>
      <c r="B422" s="106" t="s">
        <v>2225</v>
      </c>
      <c r="C422" s="88" t="s">
        <v>1314</v>
      </c>
      <c r="D422" s="88" t="s">
        <v>1831</v>
      </c>
      <c r="E422" s="88" t="s">
        <v>1315</v>
      </c>
      <c r="F422" s="88" t="s">
        <v>1832</v>
      </c>
    </row>
    <row r="423" spans="1:6" ht="76.5" x14ac:dyDescent="0.2">
      <c r="A423" s="88" t="s">
        <v>1313</v>
      </c>
      <c r="B423" s="106" t="s">
        <v>2225</v>
      </c>
      <c r="C423" s="88" t="s">
        <v>1314</v>
      </c>
      <c r="D423" s="88" t="s">
        <v>1831</v>
      </c>
      <c r="E423" s="88" t="s">
        <v>1315</v>
      </c>
      <c r="F423" s="88" t="s">
        <v>1832</v>
      </c>
    </row>
    <row r="424" spans="1:6" x14ac:dyDescent="0.2">
      <c r="B424" s="106"/>
    </row>
    <row r="425" spans="1:6" x14ac:dyDescent="0.2">
      <c r="B425" s="106"/>
    </row>
    <row r="426" spans="1:6" x14ac:dyDescent="0.2">
      <c r="B426" s="106"/>
    </row>
    <row r="427" spans="1:6" x14ac:dyDescent="0.2">
      <c r="B427" s="106"/>
    </row>
    <row r="428" spans="1:6" x14ac:dyDescent="0.2">
      <c r="B428" s="106"/>
    </row>
    <row r="429" spans="1:6" x14ac:dyDescent="0.2">
      <c r="B429" s="106"/>
    </row>
    <row r="430" spans="1:6" x14ac:dyDescent="0.2">
      <c r="B430" s="106"/>
    </row>
    <row r="431" spans="1:6" x14ac:dyDescent="0.2">
      <c r="B431" s="106"/>
    </row>
    <row r="432" spans="1:6" x14ac:dyDescent="0.2">
      <c r="B432" s="106"/>
    </row>
    <row r="433" spans="1:6" x14ac:dyDescent="0.2">
      <c r="B433" s="106"/>
    </row>
    <row r="434" spans="1:6" x14ac:dyDescent="0.2">
      <c r="B434" s="106"/>
    </row>
    <row r="435" spans="1:6" x14ac:dyDescent="0.2">
      <c r="B435" s="106"/>
    </row>
    <row r="436" spans="1:6" x14ac:dyDescent="0.2">
      <c r="B436" s="106"/>
    </row>
    <row r="437" spans="1:6" x14ac:dyDescent="0.2">
      <c r="B437" s="106"/>
    </row>
    <row r="438" spans="1:6" x14ac:dyDescent="0.2">
      <c r="B438" s="106"/>
    </row>
    <row r="439" spans="1:6" x14ac:dyDescent="0.2">
      <c r="B439" s="106"/>
    </row>
    <row r="440" spans="1:6" x14ac:dyDescent="0.2">
      <c r="B440" s="106"/>
    </row>
    <row r="441" spans="1:6" x14ac:dyDescent="0.2">
      <c r="B441" s="106"/>
    </row>
    <row r="442" spans="1:6" x14ac:dyDescent="0.2">
      <c r="B442" s="106"/>
    </row>
    <row r="443" spans="1:6" x14ac:dyDescent="0.2">
      <c r="B443" s="106"/>
    </row>
    <row r="444" spans="1:6" x14ac:dyDescent="0.2">
      <c r="B444" s="106"/>
    </row>
    <row r="445" spans="1:6" x14ac:dyDescent="0.2">
      <c r="B445" s="106"/>
    </row>
    <row r="446" spans="1:6" x14ac:dyDescent="0.2">
      <c r="B446" s="106"/>
    </row>
    <row r="447" spans="1:6" ht="38.25" x14ac:dyDescent="0.2">
      <c r="A447" s="88" t="s">
        <v>961</v>
      </c>
      <c r="B447" s="106" t="s">
        <v>2059</v>
      </c>
      <c r="C447" s="88" t="s">
        <v>962</v>
      </c>
      <c r="D447" s="88" t="s">
        <v>963</v>
      </c>
      <c r="E447" s="88" t="s">
        <v>964</v>
      </c>
      <c r="F447" s="88" t="s">
        <v>965</v>
      </c>
    </row>
    <row r="448" spans="1:6" ht="25.5" x14ac:dyDescent="0.2">
      <c r="A448" s="88" t="s">
        <v>2384</v>
      </c>
      <c r="B448" s="103" t="s">
        <v>2404</v>
      </c>
      <c r="C448" s="104" t="s">
        <v>2409</v>
      </c>
      <c r="D448" s="104" t="s">
        <v>2410</v>
      </c>
      <c r="E448" s="104" t="s">
        <v>2411</v>
      </c>
      <c r="F448" s="104" t="s">
        <v>2412</v>
      </c>
    </row>
    <row r="449" spans="1:6" x14ac:dyDescent="0.2">
      <c r="A449" s="107" t="s">
        <v>221</v>
      </c>
      <c r="B449" s="99"/>
      <c r="C449" s="99"/>
    </row>
    <row r="450" spans="1:6" x14ac:dyDescent="0.2">
      <c r="A450" s="88" t="s">
        <v>344</v>
      </c>
      <c r="B450" s="106" t="s">
        <v>2002</v>
      </c>
      <c r="C450" s="88" t="s">
        <v>345</v>
      </c>
      <c r="D450" s="88" t="s">
        <v>346</v>
      </c>
      <c r="E450" s="88" t="s">
        <v>347</v>
      </c>
      <c r="F450" s="88" t="s">
        <v>348</v>
      </c>
    </row>
    <row r="451" spans="1:6" x14ac:dyDescent="0.2">
      <c r="A451" s="88" t="s">
        <v>221</v>
      </c>
      <c r="B451" s="106" t="s">
        <v>2226</v>
      </c>
      <c r="C451" s="88" t="s">
        <v>222</v>
      </c>
      <c r="D451" s="88" t="s">
        <v>223</v>
      </c>
      <c r="E451" s="88" t="s">
        <v>224</v>
      </c>
      <c r="F451" s="88" t="s">
        <v>225</v>
      </c>
    </row>
    <row r="452" spans="1:6" ht="25.5" x14ac:dyDescent="0.2">
      <c r="A452" s="88" t="s">
        <v>353</v>
      </c>
      <c r="B452" s="108" t="s">
        <v>2004</v>
      </c>
      <c r="C452" s="89" t="s">
        <v>354</v>
      </c>
      <c r="D452" s="88" t="s">
        <v>355</v>
      </c>
      <c r="E452" s="88" t="s">
        <v>356</v>
      </c>
      <c r="F452" s="88" t="s">
        <v>357</v>
      </c>
    </row>
    <row r="453" spans="1:6" x14ac:dyDescent="0.2">
      <c r="A453" s="88" t="s">
        <v>1316</v>
      </c>
      <c r="B453" s="106" t="s">
        <v>2227</v>
      </c>
      <c r="C453" s="88" t="s">
        <v>1317</v>
      </c>
      <c r="D453" s="88" t="s">
        <v>1318</v>
      </c>
      <c r="E453" s="88" t="s">
        <v>1319</v>
      </c>
      <c r="F453" s="88" t="s">
        <v>1320</v>
      </c>
    </row>
    <row r="454" spans="1:6" x14ac:dyDescent="0.2">
      <c r="A454" s="88" t="s">
        <v>973</v>
      </c>
      <c r="B454" s="106" t="s">
        <v>2140</v>
      </c>
      <c r="C454" s="88" t="s">
        <v>974</v>
      </c>
      <c r="D454" s="88" t="s">
        <v>975</v>
      </c>
      <c r="E454" s="88" t="s">
        <v>976</v>
      </c>
      <c r="F454" s="88" t="s">
        <v>977</v>
      </c>
    </row>
    <row r="455" spans="1:6" x14ac:dyDescent="0.2">
      <c r="A455" s="88" t="s">
        <v>973</v>
      </c>
      <c r="B455" s="106" t="s">
        <v>2140</v>
      </c>
      <c r="C455" s="88" t="s">
        <v>974</v>
      </c>
      <c r="D455" s="88" t="s">
        <v>975</v>
      </c>
      <c r="E455" s="88" t="s">
        <v>976</v>
      </c>
      <c r="F455" s="88" t="s">
        <v>977</v>
      </c>
    </row>
    <row r="456" spans="1:6" x14ac:dyDescent="0.2">
      <c r="A456" s="88" t="s">
        <v>1321</v>
      </c>
      <c r="B456" s="106" t="s">
        <v>2228</v>
      </c>
      <c r="C456" s="88" t="s">
        <v>1322</v>
      </c>
      <c r="D456" s="88" t="s">
        <v>1323</v>
      </c>
      <c r="E456" s="88" t="s">
        <v>1324</v>
      </c>
      <c r="F456" s="88" t="s">
        <v>1325</v>
      </c>
    </row>
    <row r="457" spans="1:6" ht="25.5" x14ac:dyDescent="0.2">
      <c r="A457" s="88" t="s">
        <v>1326</v>
      </c>
      <c r="B457" s="106" t="s">
        <v>2229</v>
      </c>
      <c r="C457" s="88" t="s">
        <v>1327</v>
      </c>
      <c r="D457" s="88" t="s">
        <v>1328</v>
      </c>
      <c r="E457" s="88" t="s">
        <v>1329</v>
      </c>
      <c r="F457" s="88" t="s">
        <v>1330</v>
      </c>
    </row>
    <row r="458" spans="1:6" x14ac:dyDescent="0.2">
      <c r="A458" s="88" t="s">
        <v>1331</v>
      </c>
      <c r="B458" s="106" t="s">
        <v>2230</v>
      </c>
      <c r="C458" s="88" t="s">
        <v>1332</v>
      </c>
      <c r="D458" s="88" t="s">
        <v>1333</v>
      </c>
      <c r="E458" s="88" t="s">
        <v>1334</v>
      </c>
      <c r="F458" s="88" t="s">
        <v>1335</v>
      </c>
    </row>
    <row r="459" spans="1:6" x14ac:dyDescent="0.2">
      <c r="A459" s="88" t="s">
        <v>1336</v>
      </c>
      <c r="B459" s="106" t="s">
        <v>2231</v>
      </c>
      <c r="C459" s="88" t="s">
        <v>1337</v>
      </c>
      <c r="D459" s="88" t="s">
        <v>1338</v>
      </c>
      <c r="E459" s="88" t="s">
        <v>1339</v>
      </c>
      <c r="F459" s="88" t="s">
        <v>1340</v>
      </c>
    </row>
    <row r="460" spans="1:6" x14ac:dyDescent="0.2">
      <c r="A460" s="88" t="s">
        <v>1341</v>
      </c>
      <c r="B460" s="106" t="s">
        <v>2232</v>
      </c>
      <c r="C460" s="88" t="s">
        <v>1342</v>
      </c>
      <c r="D460" s="88" t="s">
        <v>1343</v>
      </c>
      <c r="E460" s="88" t="s">
        <v>1344</v>
      </c>
      <c r="F460" s="88" t="s">
        <v>1345</v>
      </c>
    </row>
    <row r="461" spans="1:6" x14ac:dyDescent="0.2">
      <c r="A461" s="88" t="s">
        <v>978</v>
      </c>
      <c r="B461" s="106" t="s">
        <v>978</v>
      </c>
      <c r="C461" s="88" t="s">
        <v>1736</v>
      </c>
      <c r="D461" s="88" t="s">
        <v>1833</v>
      </c>
      <c r="E461" s="88" t="s">
        <v>978</v>
      </c>
      <c r="F461" s="88" t="s">
        <v>978</v>
      </c>
    </row>
    <row r="462" spans="1:6" x14ac:dyDescent="0.2">
      <c r="A462" s="124" t="s">
        <v>2438</v>
      </c>
      <c r="B462" s="124" t="s">
        <v>2449</v>
      </c>
      <c r="C462" s="124" t="s">
        <v>2451</v>
      </c>
      <c r="D462" s="124" t="s">
        <v>2453</v>
      </c>
      <c r="E462" s="124" t="s">
        <v>2485</v>
      </c>
      <c r="F462" s="124" t="s">
        <v>2455</v>
      </c>
    </row>
    <row r="463" spans="1:6" x14ac:dyDescent="0.2">
      <c r="A463" s="124" t="s">
        <v>2442</v>
      </c>
      <c r="B463" s="124" t="s">
        <v>2450</v>
      </c>
      <c r="C463" s="124" t="s">
        <v>2452</v>
      </c>
      <c r="D463" s="124" t="s">
        <v>2454</v>
      </c>
      <c r="E463" s="124" t="s">
        <v>2486</v>
      </c>
      <c r="F463" s="124" t="s">
        <v>2456</v>
      </c>
    </row>
    <row r="464" spans="1:6" x14ac:dyDescent="0.2">
      <c r="A464" s="88" t="s">
        <v>1346</v>
      </c>
      <c r="B464" s="106" t="s">
        <v>2233</v>
      </c>
      <c r="C464" s="94" t="s">
        <v>1347</v>
      </c>
      <c r="D464" s="92" t="s">
        <v>1348</v>
      </c>
      <c r="E464" s="92" t="s">
        <v>1834</v>
      </c>
      <c r="F464" s="92" t="s">
        <v>1835</v>
      </c>
    </row>
    <row r="465" spans="1:6" x14ac:dyDescent="0.2">
      <c r="A465" s="88" t="s">
        <v>1349</v>
      </c>
      <c r="B465" s="106" t="s">
        <v>2234</v>
      </c>
      <c r="C465" s="94" t="s">
        <v>1350</v>
      </c>
      <c r="D465" s="92" t="s">
        <v>1351</v>
      </c>
      <c r="E465" s="92" t="s">
        <v>1836</v>
      </c>
      <c r="F465" s="92" t="s">
        <v>1837</v>
      </c>
    </row>
    <row r="466" spans="1:6" ht="25.5" x14ac:dyDescent="0.2">
      <c r="A466" s="88" t="s">
        <v>1352</v>
      </c>
      <c r="B466" s="106" t="s">
        <v>2235</v>
      </c>
      <c r="C466" s="94" t="s">
        <v>1353</v>
      </c>
      <c r="D466" s="92" t="s">
        <v>1354</v>
      </c>
      <c r="E466" s="92" t="s">
        <v>1838</v>
      </c>
      <c r="F466" s="92" t="s">
        <v>1839</v>
      </c>
    </row>
    <row r="467" spans="1:6" x14ac:dyDescent="0.2">
      <c r="A467" s="88" t="s">
        <v>1355</v>
      </c>
      <c r="B467" s="106" t="s">
        <v>2236</v>
      </c>
      <c r="C467" s="94" t="s">
        <v>1356</v>
      </c>
      <c r="D467" s="92" t="s">
        <v>1357</v>
      </c>
      <c r="E467" s="92" t="s">
        <v>1840</v>
      </c>
      <c r="F467" s="92" t="s">
        <v>1841</v>
      </c>
    </row>
    <row r="468" spans="1:6" x14ac:dyDescent="0.2">
      <c r="A468" s="88" t="s">
        <v>1358</v>
      </c>
      <c r="B468" s="106" t="s">
        <v>2237</v>
      </c>
      <c r="C468" s="94" t="s">
        <v>1359</v>
      </c>
      <c r="D468" s="92" t="s">
        <v>1360</v>
      </c>
      <c r="E468" s="92" t="s">
        <v>1842</v>
      </c>
      <c r="F468" s="92" t="s">
        <v>1843</v>
      </c>
    </row>
    <row r="469" spans="1:6" x14ac:dyDescent="0.2">
      <c r="A469" s="88" t="s">
        <v>1361</v>
      </c>
      <c r="B469" s="106" t="s">
        <v>2238</v>
      </c>
      <c r="C469" s="94" t="s">
        <v>1362</v>
      </c>
      <c r="D469" s="92" t="s">
        <v>1363</v>
      </c>
      <c r="E469" s="92" t="s">
        <v>1844</v>
      </c>
      <c r="F469" s="92" t="s">
        <v>1845</v>
      </c>
    </row>
    <row r="470" spans="1:6" ht="51" x14ac:dyDescent="0.2">
      <c r="A470" s="88" t="s">
        <v>1068</v>
      </c>
      <c r="B470" s="106" t="s">
        <v>2079</v>
      </c>
      <c r="C470" s="94" t="s">
        <v>1364</v>
      </c>
      <c r="D470" s="92" t="s">
        <v>715</v>
      </c>
      <c r="E470" s="92" t="s">
        <v>1365</v>
      </c>
      <c r="F470" s="92" t="s">
        <v>430</v>
      </c>
    </row>
    <row r="471" spans="1:6" ht="38.25" x14ac:dyDescent="0.2">
      <c r="A471" s="88" t="s">
        <v>2420</v>
      </c>
      <c r="B471" s="106" t="s">
        <v>2421</v>
      </c>
      <c r="C471" s="94" t="s">
        <v>2422</v>
      </c>
      <c r="D471" s="92" t="s">
        <v>2423</v>
      </c>
      <c r="E471" s="92" t="s">
        <v>2424</v>
      </c>
      <c r="F471" s="92" t="s">
        <v>2425</v>
      </c>
    </row>
    <row r="472" spans="1:6" ht="51" x14ac:dyDescent="0.2">
      <c r="A472" s="88" t="s">
        <v>2426</v>
      </c>
      <c r="B472" s="106" t="s">
        <v>2427</v>
      </c>
      <c r="C472" s="94" t="s">
        <v>2428</v>
      </c>
      <c r="D472" s="88" t="s">
        <v>2429</v>
      </c>
      <c r="E472" s="92" t="s">
        <v>1846</v>
      </c>
      <c r="F472" s="92" t="s">
        <v>1847</v>
      </c>
    </row>
    <row r="473" spans="1:6" ht="114.75" x14ac:dyDescent="0.2">
      <c r="A473" s="88" t="s">
        <v>1366</v>
      </c>
      <c r="B473" s="106" t="s">
        <v>2239</v>
      </c>
      <c r="C473" s="88" t="s">
        <v>1848</v>
      </c>
      <c r="D473" s="94" t="s">
        <v>1849</v>
      </c>
      <c r="E473" s="92" t="s">
        <v>1367</v>
      </c>
      <c r="F473" s="92" t="s">
        <v>1368</v>
      </c>
    </row>
    <row r="474" spans="1:6" ht="51" x14ac:dyDescent="0.2">
      <c r="A474" s="88" t="s">
        <v>1369</v>
      </c>
      <c r="B474" s="106" t="s">
        <v>2240</v>
      </c>
      <c r="C474" s="94" t="s">
        <v>1370</v>
      </c>
      <c r="D474" s="92" t="s">
        <v>1850</v>
      </c>
      <c r="E474" s="92" t="s">
        <v>1851</v>
      </c>
      <c r="F474" s="92" t="s">
        <v>1852</v>
      </c>
    </row>
    <row r="475" spans="1:6" ht="114.75" x14ac:dyDescent="0.2">
      <c r="A475" s="88" t="s">
        <v>1371</v>
      </c>
      <c r="B475" s="106" t="s">
        <v>2241</v>
      </c>
      <c r="C475" s="94" t="s">
        <v>1372</v>
      </c>
      <c r="D475" s="92" t="s">
        <v>1853</v>
      </c>
      <c r="E475" s="92" t="s">
        <v>1854</v>
      </c>
      <c r="F475" s="92" t="s">
        <v>1855</v>
      </c>
    </row>
    <row r="476" spans="1:6" ht="76.5" x14ac:dyDescent="0.2">
      <c r="A476" s="88" t="s">
        <v>1373</v>
      </c>
      <c r="B476" s="106" t="s">
        <v>2242</v>
      </c>
      <c r="C476" s="94" t="s">
        <v>1374</v>
      </c>
      <c r="D476" s="92" t="s">
        <v>1856</v>
      </c>
      <c r="E476" s="92" t="s">
        <v>1857</v>
      </c>
      <c r="F476" s="92" t="s">
        <v>1858</v>
      </c>
    </row>
    <row r="477" spans="1:6" ht="114.75" x14ac:dyDescent="0.2">
      <c r="A477" s="88" t="s">
        <v>1375</v>
      </c>
      <c r="B477" s="106" t="s">
        <v>2243</v>
      </c>
      <c r="C477" s="94" t="s">
        <v>1376</v>
      </c>
      <c r="D477" s="92" t="s">
        <v>1859</v>
      </c>
      <c r="E477" s="92" t="s">
        <v>1860</v>
      </c>
      <c r="F477" s="92" t="s">
        <v>1861</v>
      </c>
    </row>
    <row r="478" spans="1:6" ht="89.25" x14ac:dyDescent="0.2">
      <c r="A478" s="88" t="s">
        <v>1377</v>
      </c>
      <c r="B478" s="106" t="s">
        <v>2244</v>
      </c>
      <c r="C478" s="94" t="s">
        <v>1862</v>
      </c>
      <c r="D478" s="92" t="s">
        <v>1863</v>
      </c>
      <c r="E478" s="92" t="s">
        <v>1864</v>
      </c>
      <c r="F478" s="92" t="s">
        <v>1865</v>
      </c>
    </row>
    <row r="479" spans="1:6" ht="114.75" x14ac:dyDescent="0.2">
      <c r="A479" s="88" t="s">
        <v>1080</v>
      </c>
      <c r="B479" s="106" t="s">
        <v>2163</v>
      </c>
      <c r="C479" s="94" t="s">
        <v>1866</v>
      </c>
      <c r="D479" s="92" t="s">
        <v>1867</v>
      </c>
      <c r="E479" s="92" t="s">
        <v>1378</v>
      </c>
      <c r="F479" s="92" t="s">
        <v>1379</v>
      </c>
    </row>
    <row r="480" spans="1:6" ht="59.25" customHeight="1" x14ac:dyDescent="0.2">
      <c r="A480" s="124" t="s">
        <v>2439</v>
      </c>
      <c r="B480" s="124" t="s">
        <v>2457</v>
      </c>
      <c r="C480" s="124" t="s">
        <v>2459</v>
      </c>
      <c r="D480" s="124" t="s">
        <v>2461</v>
      </c>
      <c r="E480" s="124" t="s">
        <v>2488</v>
      </c>
      <c r="F480" s="124" t="s">
        <v>2463</v>
      </c>
    </row>
    <row r="481" spans="1:6" ht="73.5" customHeight="1" x14ac:dyDescent="0.2">
      <c r="A481" s="124" t="s">
        <v>2448</v>
      </c>
      <c r="B481" s="124" t="s">
        <v>2458</v>
      </c>
      <c r="C481" s="124" t="s">
        <v>2460</v>
      </c>
      <c r="D481" s="124" t="s">
        <v>2462</v>
      </c>
      <c r="E481" s="124" t="s">
        <v>2487</v>
      </c>
      <c r="F481" s="124" t="s">
        <v>2464</v>
      </c>
    </row>
    <row r="482" spans="1:6" ht="38.25" x14ac:dyDescent="0.2">
      <c r="A482" s="88" t="s">
        <v>1380</v>
      </c>
      <c r="B482" s="106" t="s">
        <v>2245</v>
      </c>
      <c r="C482" s="94" t="s">
        <v>1381</v>
      </c>
      <c r="D482" s="92" t="s">
        <v>1868</v>
      </c>
      <c r="E482" s="92" t="s">
        <v>1869</v>
      </c>
      <c r="F482" s="92" t="s">
        <v>1870</v>
      </c>
    </row>
    <row r="483" spans="1:6" ht="38.25" x14ac:dyDescent="0.2">
      <c r="A483" s="88" t="s">
        <v>1382</v>
      </c>
      <c r="B483" s="106" t="s">
        <v>2246</v>
      </c>
      <c r="C483" s="94" t="s">
        <v>1383</v>
      </c>
      <c r="D483" s="92" t="s">
        <v>1871</v>
      </c>
      <c r="E483" s="92" t="s">
        <v>1872</v>
      </c>
      <c r="F483" s="92" t="s">
        <v>1873</v>
      </c>
    </row>
    <row r="484" spans="1:6" ht="38.25" x14ac:dyDescent="0.2">
      <c r="A484" s="88" t="s">
        <v>1384</v>
      </c>
      <c r="B484" s="106" t="s">
        <v>2247</v>
      </c>
      <c r="C484" s="94" t="s">
        <v>1385</v>
      </c>
      <c r="D484" s="92" t="s">
        <v>1874</v>
      </c>
      <c r="E484" s="92" t="s">
        <v>1875</v>
      </c>
      <c r="F484" s="92" t="s">
        <v>1876</v>
      </c>
    </row>
    <row r="485" spans="1:6" ht="51" x14ac:dyDescent="0.2">
      <c r="A485" s="88" t="s">
        <v>1386</v>
      </c>
      <c r="B485" s="106" t="s">
        <v>2248</v>
      </c>
      <c r="C485" s="94" t="s">
        <v>1387</v>
      </c>
      <c r="D485" s="92" t="s">
        <v>1877</v>
      </c>
      <c r="E485" s="92" t="s">
        <v>1878</v>
      </c>
      <c r="F485" s="92" t="s">
        <v>1879</v>
      </c>
    </row>
    <row r="486" spans="1:6" ht="127.5" x14ac:dyDescent="0.2">
      <c r="A486" s="88" t="s">
        <v>1880</v>
      </c>
      <c r="B486" s="106" t="s">
        <v>2249</v>
      </c>
      <c r="C486" s="94" t="s">
        <v>1881</v>
      </c>
      <c r="D486" s="92" t="s">
        <v>1882</v>
      </c>
      <c r="E486" s="92" t="s">
        <v>1883</v>
      </c>
      <c r="F486" s="92" t="s">
        <v>1884</v>
      </c>
    </row>
    <row r="487" spans="1:6" ht="89.25" x14ac:dyDescent="0.2">
      <c r="A487" s="88" t="s">
        <v>1388</v>
      </c>
      <c r="B487" s="106" t="s">
        <v>2250</v>
      </c>
      <c r="C487" s="94" t="s">
        <v>1389</v>
      </c>
      <c r="D487" s="92" t="s">
        <v>1885</v>
      </c>
      <c r="E487" s="92" t="s">
        <v>1886</v>
      </c>
      <c r="F487" s="92" t="s">
        <v>1887</v>
      </c>
    </row>
    <row r="488" spans="1:6" ht="51" x14ac:dyDescent="0.2">
      <c r="A488" s="88" t="s">
        <v>1177</v>
      </c>
      <c r="B488" s="106" t="s">
        <v>2098</v>
      </c>
      <c r="C488" s="94" t="s">
        <v>1390</v>
      </c>
      <c r="D488" s="92" t="s">
        <v>1391</v>
      </c>
      <c r="E488" s="92" t="s">
        <v>1392</v>
      </c>
      <c r="F488" s="92" t="s">
        <v>489</v>
      </c>
    </row>
    <row r="489" spans="1:6" ht="38.25" x14ac:dyDescent="0.2">
      <c r="A489" s="88" t="s">
        <v>2430</v>
      </c>
      <c r="B489" s="106" t="s">
        <v>2431</v>
      </c>
      <c r="C489" s="94" t="s">
        <v>2422</v>
      </c>
      <c r="D489" s="92" t="s">
        <v>2423</v>
      </c>
      <c r="E489" s="92" t="s">
        <v>2424</v>
      </c>
      <c r="F489" s="92" t="s">
        <v>2425</v>
      </c>
    </row>
    <row r="490" spans="1:6" ht="78" customHeight="1" x14ac:dyDescent="0.2">
      <c r="A490" s="88" t="s">
        <v>1185</v>
      </c>
      <c r="B490" s="106" t="s">
        <v>2251</v>
      </c>
      <c r="C490" s="94" t="s">
        <v>1393</v>
      </c>
      <c r="D490" s="92" t="s">
        <v>1888</v>
      </c>
      <c r="E490" s="92" t="s">
        <v>1889</v>
      </c>
      <c r="F490" s="92" t="s">
        <v>1890</v>
      </c>
    </row>
    <row r="491" spans="1:6" x14ac:dyDescent="0.2">
      <c r="B491" s="106"/>
    </row>
    <row r="492" spans="1:6" ht="38.25" x14ac:dyDescent="0.2">
      <c r="A492" s="88" t="s">
        <v>1394</v>
      </c>
      <c r="B492" s="106" t="s">
        <v>2252</v>
      </c>
      <c r="C492" s="94" t="s">
        <v>1891</v>
      </c>
      <c r="D492" s="92" t="s">
        <v>1892</v>
      </c>
      <c r="E492" s="92" t="s">
        <v>1893</v>
      </c>
      <c r="F492" s="92" t="s">
        <v>1894</v>
      </c>
    </row>
    <row r="493" spans="1:6" ht="38.25" x14ac:dyDescent="0.2">
      <c r="A493" s="88" t="s">
        <v>1394</v>
      </c>
      <c r="B493" s="106" t="s">
        <v>2252</v>
      </c>
      <c r="C493" s="94" t="s">
        <v>1891</v>
      </c>
      <c r="D493" s="92" t="s">
        <v>1892</v>
      </c>
      <c r="E493" s="92" t="s">
        <v>1893</v>
      </c>
      <c r="F493" s="92" t="s">
        <v>1894</v>
      </c>
    </row>
    <row r="494" spans="1:6" x14ac:dyDescent="0.2">
      <c r="B494" s="106"/>
    </row>
    <row r="495" spans="1:6" x14ac:dyDescent="0.2">
      <c r="B495" s="106"/>
    </row>
    <row r="496" spans="1:6" x14ac:dyDescent="0.2">
      <c r="B496" s="106"/>
    </row>
    <row r="497" spans="1:6" ht="51" x14ac:dyDescent="0.2">
      <c r="A497" s="88" t="s">
        <v>1189</v>
      </c>
      <c r="B497" s="106" t="s">
        <v>2253</v>
      </c>
      <c r="C497" s="94" t="s">
        <v>1895</v>
      </c>
      <c r="D497" s="92" t="s">
        <v>1395</v>
      </c>
      <c r="E497" s="92" t="s">
        <v>1396</v>
      </c>
      <c r="F497" s="92" t="s">
        <v>1397</v>
      </c>
    </row>
    <row r="498" spans="1:6" ht="25.5" x14ac:dyDescent="0.2">
      <c r="A498" s="124" t="s">
        <v>2440</v>
      </c>
      <c r="B498" s="124" t="s">
        <v>2465</v>
      </c>
      <c r="C498" s="124" t="s">
        <v>2469</v>
      </c>
      <c r="D498" s="124" t="s">
        <v>2467</v>
      </c>
      <c r="E498" s="124" t="s">
        <v>2489</v>
      </c>
      <c r="F498" s="124" t="s">
        <v>2471</v>
      </c>
    </row>
    <row r="499" spans="1:6" ht="51" x14ac:dyDescent="0.2">
      <c r="A499" s="124" t="s">
        <v>2447</v>
      </c>
      <c r="B499" s="124" t="s">
        <v>2466</v>
      </c>
      <c r="C499" s="124" t="s">
        <v>2470</v>
      </c>
      <c r="D499" s="124" t="s">
        <v>2468</v>
      </c>
      <c r="E499" s="124" t="s">
        <v>2490</v>
      </c>
      <c r="F499" s="124" t="s">
        <v>2472</v>
      </c>
    </row>
    <row r="500" spans="1:6" ht="38.25" x14ac:dyDescent="0.2">
      <c r="A500" s="88" t="s">
        <v>1398</v>
      </c>
      <c r="B500" s="106" t="s">
        <v>2254</v>
      </c>
      <c r="C500" s="94" t="s">
        <v>1399</v>
      </c>
      <c r="D500" s="92" t="s">
        <v>1896</v>
      </c>
      <c r="E500" s="92" t="s">
        <v>1897</v>
      </c>
      <c r="F500" s="92" t="s">
        <v>1898</v>
      </c>
    </row>
    <row r="501" spans="1:6" ht="51" x14ac:dyDescent="0.2">
      <c r="A501" s="88" t="s">
        <v>1400</v>
      </c>
      <c r="B501" s="106" t="s">
        <v>2255</v>
      </c>
      <c r="C501" s="94" t="s">
        <v>1401</v>
      </c>
      <c r="D501" s="92" t="s">
        <v>1899</v>
      </c>
      <c r="E501" s="92" t="s">
        <v>1900</v>
      </c>
      <c r="F501" s="92" t="s">
        <v>1901</v>
      </c>
    </row>
    <row r="502" spans="1:6" ht="51" x14ac:dyDescent="0.2">
      <c r="A502" s="88" t="s">
        <v>1402</v>
      </c>
      <c r="B502" s="106" t="s">
        <v>2256</v>
      </c>
      <c r="C502" s="94" t="s">
        <v>1403</v>
      </c>
      <c r="D502" s="92" t="s">
        <v>1902</v>
      </c>
      <c r="E502" s="92" t="s">
        <v>1903</v>
      </c>
      <c r="F502" s="92" t="s">
        <v>1904</v>
      </c>
    </row>
    <row r="503" spans="1:6" ht="38.25" x14ac:dyDescent="0.2">
      <c r="A503" s="88" t="s">
        <v>1394</v>
      </c>
      <c r="B503" s="106" t="s">
        <v>2257</v>
      </c>
      <c r="C503" s="94" t="s">
        <v>1404</v>
      </c>
      <c r="D503" s="92" t="s">
        <v>1892</v>
      </c>
      <c r="E503" s="92" t="s">
        <v>1893</v>
      </c>
      <c r="F503" s="92" t="s">
        <v>1894</v>
      </c>
    </row>
    <row r="504" spans="1:6" ht="25.5" x14ac:dyDescent="0.2">
      <c r="A504" s="88" t="s">
        <v>1405</v>
      </c>
      <c r="B504" s="106" t="s">
        <v>2258</v>
      </c>
      <c r="C504" s="94" t="s">
        <v>1406</v>
      </c>
      <c r="D504" s="92" t="s">
        <v>1905</v>
      </c>
      <c r="E504" s="92" t="s">
        <v>1906</v>
      </c>
      <c r="F504" s="92" t="s">
        <v>1907</v>
      </c>
    </row>
    <row r="505" spans="1:6" ht="51" x14ac:dyDescent="0.2">
      <c r="A505" s="88" t="s">
        <v>1405</v>
      </c>
      <c r="B505" s="106" t="s">
        <v>2258</v>
      </c>
      <c r="C505" s="94" t="s">
        <v>1407</v>
      </c>
      <c r="D505" s="92" t="s">
        <v>1905</v>
      </c>
      <c r="E505" s="92" t="s">
        <v>1906</v>
      </c>
      <c r="F505" s="92" t="s">
        <v>1907</v>
      </c>
    </row>
    <row r="506" spans="1:6" ht="38.25" x14ac:dyDescent="0.2">
      <c r="A506" s="88" t="s">
        <v>1193</v>
      </c>
      <c r="B506" s="106" t="s">
        <v>2112</v>
      </c>
      <c r="C506" s="94" t="s">
        <v>1408</v>
      </c>
      <c r="D506" s="92" t="s">
        <v>1409</v>
      </c>
      <c r="E506" s="92" t="s">
        <v>1410</v>
      </c>
      <c r="F506" s="92" t="s">
        <v>553</v>
      </c>
    </row>
    <row r="507" spans="1:6" ht="38.25" x14ac:dyDescent="0.2">
      <c r="A507" s="88" t="s">
        <v>1411</v>
      </c>
      <c r="B507" s="106" t="s">
        <v>2259</v>
      </c>
      <c r="C507" s="94" t="s">
        <v>1412</v>
      </c>
      <c r="D507" s="92" t="s">
        <v>1908</v>
      </c>
      <c r="E507" s="92" t="s">
        <v>1909</v>
      </c>
      <c r="F507" s="92" t="s">
        <v>1587</v>
      </c>
    </row>
    <row r="508" spans="1:6" ht="51" x14ac:dyDescent="0.2">
      <c r="A508" s="88" t="s">
        <v>1201</v>
      </c>
      <c r="B508" s="106" t="s">
        <v>2260</v>
      </c>
      <c r="C508" s="94" t="s">
        <v>1413</v>
      </c>
      <c r="D508" s="92" t="s">
        <v>1910</v>
      </c>
      <c r="E508" s="92" t="s">
        <v>1911</v>
      </c>
      <c r="F508" s="92" t="s">
        <v>1912</v>
      </c>
    </row>
    <row r="509" spans="1:6" ht="25.5" x14ac:dyDescent="0.2">
      <c r="A509" s="88" t="s">
        <v>1414</v>
      </c>
      <c r="B509" s="106" t="s">
        <v>2261</v>
      </c>
      <c r="C509" s="88" t="s">
        <v>1415</v>
      </c>
      <c r="D509" s="94" t="s">
        <v>1416</v>
      </c>
      <c r="E509" s="92" t="s">
        <v>1417</v>
      </c>
      <c r="F509" s="92" t="s">
        <v>1418</v>
      </c>
    </row>
    <row r="510" spans="1:6" ht="51" x14ac:dyDescent="0.2">
      <c r="A510" s="88" t="s">
        <v>1419</v>
      </c>
      <c r="B510" s="106" t="s">
        <v>2262</v>
      </c>
      <c r="C510" s="94" t="s">
        <v>1420</v>
      </c>
      <c r="D510" s="92" t="s">
        <v>1913</v>
      </c>
      <c r="E510" s="92" t="s">
        <v>1914</v>
      </c>
      <c r="F510" s="92" t="s">
        <v>1915</v>
      </c>
    </row>
    <row r="511" spans="1:6" ht="38.25" x14ac:dyDescent="0.2">
      <c r="A511" s="88" t="s">
        <v>1419</v>
      </c>
      <c r="B511" s="106" t="s">
        <v>2262</v>
      </c>
      <c r="C511" s="94" t="s">
        <v>1421</v>
      </c>
      <c r="D511" s="92" t="s">
        <v>1913</v>
      </c>
      <c r="E511" s="92" t="s">
        <v>1914</v>
      </c>
      <c r="F511" s="92" t="s">
        <v>1915</v>
      </c>
    </row>
    <row r="512" spans="1:6" ht="38.25" x14ac:dyDescent="0.2">
      <c r="A512" s="88" t="s">
        <v>1422</v>
      </c>
      <c r="B512" s="106" t="s">
        <v>2263</v>
      </c>
      <c r="C512" s="94" t="s">
        <v>1423</v>
      </c>
      <c r="D512" s="92" t="s">
        <v>1916</v>
      </c>
      <c r="E512" s="92" t="s">
        <v>1917</v>
      </c>
      <c r="F512" s="92" t="s">
        <v>1918</v>
      </c>
    </row>
    <row r="513" spans="1:6" ht="38.25" x14ac:dyDescent="0.2">
      <c r="A513" s="88" t="s">
        <v>1424</v>
      </c>
      <c r="B513" s="106" t="s">
        <v>2264</v>
      </c>
      <c r="C513" s="94" t="s">
        <v>1425</v>
      </c>
      <c r="D513" s="92" t="s">
        <v>1919</v>
      </c>
      <c r="E513" s="92" t="s">
        <v>1920</v>
      </c>
      <c r="F513" s="92" t="s">
        <v>1921</v>
      </c>
    </row>
    <row r="514" spans="1:6" ht="51" x14ac:dyDescent="0.2">
      <c r="A514" s="88" t="s">
        <v>1426</v>
      </c>
      <c r="B514" s="106" t="s">
        <v>2265</v>
      </c>
      <c r="C514" s="94" t="s">
        <v>1427</v>
      </c>
      <c r="D514" s="92" t="s">
        <v>1922</v>
      </c>
      <c r="E514" s="92" t="s">
        <v>1923</v>
      </c>
      <c r="F514" s="92" t="s">
        <v>1924</v>
      </c>
    </row>
    <row r="515" spans="1:6" ht="51" x14ac:dyDescent="0.2">
      <c r="A515" s="88" t="s">
        <v>1205</v>
      </c>
      <c r="B515" s="106" t="s">
        <v>2266</v>
      </c>
      <c r="C515" s="94" t="s">
        <v>1428</v>
      </c>
      <c r="D515" s="92" t="s">
        <v>1925</v>
      </c>
      <c r="E515" s="92" t="s">
        <v>1429</v>
      </c>
      <c r="F515" s="88" t="s">
        <v>1208</v>
      </c>
    </row>
    <row r="516" spans="1:6" ht="60.75" customHeight="1" x14ac:dyDescent="0.2">
      <c r="A516" s="124" t="s">
        <v>2441</v>
      </c>
      <c r="B516" s="124" t="s">
        <v>2473</v>
      </c>
      <c r="C516" s="124" t="s">
        <v>2477</v>
      </c>
      <c r="D516" s="124" t="s">
        <v>2475</v>
      </c>
      <c r="E516" s="124" t="s">
        <v>2491</v>
      </c>
      <c r="F516" s="124" t="s">
        <v>2479</v>
      </c>
    </row>
    <row r="517" spans="1:6" ht="31.5" customHeight="1" x14ac:dyDescent="0.2">
      <c r="A517" s="124" t="s">
        <v>2446</v>
      </c>
      <c r="B517" s="124" t="s">
        <v>2474</v>
      </c>
      <c r="C517" s="124" t="s">
        <v>2478</v>
      </c>
      <c r="D517" s="124" t="s">
        <v>2476</v>
      </c>
      <c r="E517" s="124" t="s">
        <v>2492</v>
      </c>
      <c r="F517" s="124" t="s">
        <v>2480</v>
      </c>
    </row>
    <row r="518" spans="1:6" ht="38.25" x14ac:dyDescent="0.2">
      <c r="A518" s="88" t="s">
        <v>1430</v>
      </c>
      <c r="B518" s="106" t="s">
        <v>2267</v>
      </c>
      <c r="C518" s="94" t="s">
        <v>1431</v>
      </c>
      <c r="D518" s="92" t="s">
        <v>1926</v>
      </c>
      <c r="E518" s="92" t="s">
        <v>1927</v>
      </c>
      <c r="F518" s="92" t="s">
        <v>1928</v>
      </c>
    </row>
    <row r="519" spans="1:6" ht="63.75" x14ac:dyDescent="0.2">
      <c r="A519" s="88" t="s">
        <v>1432</v>
      </c>
      <c r="B519" s="106" t="s">
        <v>2268</v>
      </c>
      <c r="C519" s="94" t="s">
        <v>1433</v>
      </c>
      <c r="D519" s="92" t="s">
        <v>1929</v>
      </c>
      <c r="E519" s="92" t="s">
        <v>1930</v>
      </c>
      <c r="F519" s="92" t="s">
        <v>1931</v>
      </c>
    </row>
    <row r="520" spans="1:6" ht="38.25" x14ac:dyDescent="0.2">
      <c r="A520" s="88" t="s">
        <v>1434</v>
      </c>
      <c r="B520" s="106" t="s">
        <v>2269</v>
      </c>
      <c r="C520" s="94" t="s">
        <v>1435</v>
      </c>
      <c r="D520" s="92" t="s">
        <v>1932</v>
      </c>
      <c r="E520" s="92" t="s">
        <v>1933</v>
      </c>
      <c r="F520" s="92" t="s">
        <v>1934</v>
      </c>
    </row>
    <row r="521" spans="1:6" ht="38.25" x14ac:dyDescent="0.2">
      <c r="A521" s="88" t="s">
        <v>1419</v>
      </c>
      <c r="B521" s="106" t="s">
        <v>2262</v>
      </c>
      <c r="C521" s="94" t="s">
        <v>1436</v>
      </c>
      <c r="D521" s="92" t="s">
        <v>1913</v>
      </c>
      <c r="E521" s="92" t="s">
        <v>1914</v>
      </c>
      <c r="F521" s="92" t="s">
        <v>1915</v>
      </c>
    </row>
    <row r="522" spans="1:6" ht="51" x14ac:dyDescent="0.2">
      <c r="A522" s="88" t="s">
        <v>1437</v>
      </c>
      <c r="B522" s="106" t="s">
        <v>2270</v>
      </c>
      <c r="C522" s="94" t="s">
        <v>1438</v>
      </c>
      <c r="D522" s="92" t="s">
        <v>1935</v>
      </c>
      <c r="E522" s="92" t="s">
        <v>1936</v>
      </c>
      <c r="F522" s="92" t="s">
        <v>1937</v>
      </c>
    </row>
    <row r="523" spans="1:6" ht="38.25" x14ac:dyDescent="0.2">
      <c r="A523" s="88" t="s">
        <v>1439</v>
      </c>
      <c r="B523" s="106" t="s">
        <v>2271</v>
      </c>
      <c r="C523" s="94" t="s">
        <v>1440</v>
      </c>
      <c r="D523" s="92" t="s">
        <v>1938</v>
      </c>
      <c r="E523" s="92" t="s">
        <v>1939</v>
      </c>
      <c r="F523" s="92" t="s">
        <v>1940</v>
      </c>
    </row>
    <row r="524" spans="1:6" x14ac:dyDescent="0.2">
      <c r="A524" s="88" t="s">
        <v>608</v>
      </c>
      <c r="B524" s="106" t="s">
        <v>2056</v>
      </c>
      <c r="C524" s="88" t="s">
        <v>609</v>
      </c>
      <c r="D524" s="88" t="s">
        <v>610</v>
      </c>
      <c r="E524" s="88" t="s">
        <v>611</v>
      </c>
      <c r="F524" s="88" t="s">
        <v>612</v>
      </c>
    </row>
    <row r="525" spans="1:6" ht="102" x14ac:dyDescent="0.2">
      <c r="A525" s="88" t="s">
        <v>2432</v>
      </c>
      <c r="B525" s="106" t="s">
        <v>2433</v>
      </c>
      <c r="C525" s="94" t="s">
        <v>2434</v>
      </c>
      <c r="D525" s="92" t="s">
        <v>2435</v>
      </c>
      <c r="E525" s="92" t="s">
        <v>2436</v>
      </c>
      <c r="F525" s="92" t="s">
        <v>2437</v>
      </c>
    </row>
    <row r="526" spans="1:6" x14ac:dyDescent="0.2">
      <c r="B526" s="106"/>
    </row>
    <row r="527" spans="1:6" ht="25.5" customHeight="1" x14ac:dyDescent="0.2">
      <c r="B527" s="106"/>
    </row>
    <row r="528" spans="1:6" x14ac:dyDescent="0.2">
      <c r="B528" s="106"/>
    </row>
    <row r="529" spans="1:6" x14ac:dyDescent="0.2">
      <c r="B529" s="106"/>
    </row>
    <row r="530" spans="1:6" x14ac:dyDescent="0.2">
      <c r="B530" s="106"/>
    </row>
    <row r="531" spans="1:6" x14ac:dyDescent="0.2">
      <c r="B531" s="106"/>
    </row>
    <row r="532" spans="1:6" x14ac:dyDescent="0.2">
      <c r="B532" s="106"/>
    </row>
    <row r="533" spans="1:6" ht="38.25" x14ac:dyDescent="0.2">
      <c r="A533" s="124" t="s">
        <v>2445</v>
      </c>
      <c r="B533" s="124" t="s">
        <v>2484</v>
      </c>
      <c r="C533" s="124" t="s">
        <v>2482</v>
      </c>
      <c r="D533" s="124" t="s">
        <v>2483</v>
      </c>
      <c r="E533" s="124" t="s">
        <v>2493</v>
      </c>
      <c r="F533" s="124" t="s">
        <v>2481</v>
      </c>
    </row>
    <row r="534" spans="1:6" x14ac:dyDescent="0.2">
      <c r="B534" s="106"/>
    </row>
    <row r="535" spans="1:6" x14ac:dyDescent="0.2">
      <c r="B535" s="106"/>
    </row>
    <row r="536" spans="1:6" ht="89.25" x14ac:dyDescent="0.2">
      <c r="A536" s="88" t="s">
        <v>2391</v>
      </c>
      <c r="B536" s="106" t="s">
        <v>2392</v>
      </c>
      <c r="C536" s="94" t="s">
        <v>2393</v>
      </c>
      <c r="D536" s="92" t="s">
        <v>2394</v>
      </c>
      <c r="E536" s="92" t="s">
        <v>2395</v>
      </c>
      <c r="F536" s="92" t="s">
        <v>2396</v>
      </c>
    </row>
    <row r="537" spans="1:6" x14ac:dyDescent="0.2">
      <c r="B537" s="106"/>
    </row>
    <row r="538" spans="1:6" x14ac:dyDescent="0.2">
      <c r="B538" s="106"/>
    </row>
    <row r="539" spans="1:6" x14ac:dyDescent="0.2">
      <c r="B539" s="106"/>
    </row>
    <row r="540" spans="1:6" ht="38.25" x14ac:dyDescent="0.2">
      <c r="A540" s="88" t="s">
        <v>961</v>
      </c>
      <c r="B540" s="106" t="s">
        <v>2059</v>
      </c>
      <c r="C540" s="88" t="s">
        <v>962</v>
      </c>
      <c r="D540" s="88" t="s">
        <v>963</v>
      </c>
      <c r="E540" s="88" t="s">
        <v>964</v>
      </c>
      <c r="F540" s="88" t="s">
        <v>965</v>
      </c>
    </row>
    <row r="541" spans="1:6" ht="25.5" x14ac:dyDescent="0.2">
      <c r="A541" s="88" t="s">
        <v>2384</v>
      </c>
      <c r="B541" s="103" t="s">
        <v>2404</v>
      </c>
      <c r="C541" s="104" t="s">
        <v>2409</v>
      </c>
      <c r="D541" s="104" t="s">
        <v>2410</v>
      </c>
      <c r="E541" s="104" t="s">
        <v>2411</v>
      </c>
      <c r="F541" s="88" t="s">
        <v>2412</v>
      </c>
    </row>
    <row r="543" spans="1:6" x14ac:dyDescent="0.2">
      <c r="A543" s="99" t="s">
        <v>226</v>
      </c>
      <c r="B543" s="99"/>
      <c r="C543" s="99"/>
    </row>
    <row r="544" spans="1:6" x14ac:dyDescent="0.2">
      <c r="A544" s="88" t="s">
        <v>344</v>
      </c>
      <c r="B544" s="106" t="s">
        <v>2002</v>
      </c>
      <c r="C544" s="88" t="s">
        <v>345</v>
      </c>
      <c r="D544" s="88" t="s">
        <v>346</v>
      </c>
      <c r="E544" s="88" t="s">
        <v>347</v>
      </c>
      <c r="F544" s="88" t="s">
        <v>348</v>
      </c>
    </row>
    <row r="545" spans="1:6" x14ac:dyDescent="0.2">
      <c r="A545" s="88" t="s">
        <v>226</v>
      </c>
      <c r="B545" s="106" t="s">
        <v>2272</v>
      </c>
      <c r="C545" s="88" t="s">
        <v>227</v>
      </c>
      <c r="D545" s="88" t="s">
        <v>228</v>
      </c>
      <c r="E545" s="88" t="s">
        <v>229</v>
      </c>
      <c r="F545" s="88" t="s">
        <v>230</v>
      </c>
    </row>
    <row r="546" spans="1:6" ht="25.5" x14ac:dyDescent="0.2">
      <c r="A546" s="88" t="s">
        <v>353</v>
      </c>
      <c r="B546" s="106" t="s">
        <v>2004</v>
      </c>
      <c r="C546" s="89" t="s">
        <v>354</v>
      </c>
      <c r="D546" s="88" t="s">
        <v>355</v>
      </c>
      <c r="E546" s="88" t="s">
        <v>356</v>
      </c>
      <c r="F546" s="88" t="s">
        <v>357</v>
      </c>
    </row>
    <row r="547" spans="1:6" x14ac:dyDescent="0.2">
      <c r="A547" s="88" t="s">
        <v>1441</v>
      </c>
      <c r="B547" s="106" t="s">
        <v>2273</v>
      </c>
      <c r="C547" s="88" t="s">
        <v>1442</v>
      </c>
      <c r="D547" s="88" t="s">
        <v>1443</v>
      </c>
      <c r="E547" s="88" t="s">
        <v>1444</v>
      </c>
      <c r="F547" s="88" t="s">
        <v>1445</v>
      </c>
    </row>
    <row r="548" spans="1:6" x14ac:dyDescent="0.2">
      <c r="A548" s="88" t="s">
        <v>1446</v>
      </c>
      <c r="B548" s="106" t="s">
        <v>2274</v>
      </c>
      <c r="C548" s="88" t="s">
        <v>1447</v>
      </c>
      <c r="D548" s="88" t="s">
        <v>1448</v>
      </c>
      <c r="E548" s="88" t="s">
        <v>1449</v>
      </c>
      <c r="F548" s="88" t="s">
        <v>1450</v>
      </c>
    </row>
    <row r="549" spans="1:6" x14ac:dyDescent="0.2">
      <c r="A549" s="88" t="s">
        <v>1451</v>
      </c>
      <c r="B549" s="106" t="s">
        <v>2275</v>
      </c>
      <c r="C549" s="88" t="s">
        <v>1452</v>
      </c>
      <c r="D549" s="88" t="s">
        <v>1453</v>
      </c>
      <c r="E549" s="88" t="s">
        <v>1454</v>
      </c>
      <c r="F549" s="88" t="s">
        <v>1455</v>
      </c>
    </row>
    <row r="550" spans="1:6" x14ac:dyDescent="0.2">
      <c r="A550" s="88" t="s">
        <v>1456</v>
      </c>
      <c r="B550" s="106" t="s">
        <v>2276</v>
      </c>
      <c r="C550" s="88" t="s">
        <v>1457</v>
      </c>
      <c r="D550" s="88" t="s">
        <v>1458</v>
      </c>
      <c r="E550" s="88" t="s">
        <v>1459</v>
      </c>
      <c r="F550" s="88" t="s">
        <v>1460</v>
      </c>
    </row>
    <row r="551" spans="1:6" x14ac:dyDescent="0.2">
      <c r="A551" s="88" t="s">
        <v>1461</v>
      </c>
      <c r="B551" s="106" t="s">
        <v>2277</v>
      </c>
      <c r="C551" s="88" t="s">
        <v>1462</v>
      </c>
      <c r="D551" s="88" t="s">
        <v>1463</v>
      </c>
      <c r="E551" s="88" t="s">
        <v>1464</v>
      </c>
      <c r="F551" s="88" t="s">
        <v>1465</v>
      </c>
    </row>
    <row r="552" spans="1:6" x14ac:dyDescent="0.2">
      <c r="A552" s="88" t="s">
        <v>1466</v>
      </c>
      <c r="B552" s="106" t="s">
        <v>2278</v>
      </c>
      <c r="C552" s="88" t="s">
        <v>1467</v>
      </c>
      <c r="D552" s="88" t="s">
        <v>1468</v>
      </c>
      <c r="E552" s="88" t="s">
        <v>1469</v>
      </c>
      <c r="F552" s="88" t="s">
        <v>1470</v>
      </c>
    </row>
    <row r="553" spans="1:6" ht="25.5" x14ac:dyDescent="0.2">
      <c r="A553" s="88" t="s">
        <v>1471</v>
      </c>
      <c r="B553" s="106" t="s">
        <v>2279</v>
      </c>
      <c r="C553" s="88" t="s">
        <v>1472</v>
      </c>
      <c r="D553" s="88" t="s">
        <v>1473</v>
      </c>
      <c r="E553" s="88" t="s">
        <v>1474</v>
      </c>
      <c r="F553" s="88" t="s">
        <v>1475</v>
      </c>
    </row>
    <row r="554" spans="1:6" ht="25.5" x14ac:dyDescent="0.2">
      <c r="A554" s="88" t="s">
        <v>1476</v>
      </c>
      <c r="B554" s="106" t="s">
        <v>2280</v>
      </c>
      <c r="C554" s="88" t="s">
        <v>1477</v>
      </c>
      <c r="D554" s="88" t="s">
        <v>1478</v>
      </c>
      <c r="E554" s="88" t="s">
        <v>1479</v>
      </c>
      <c r="F554" s="88" t="s">
        <v>1480</v>
      </c>
    </row>
    <row r="555" spans="1:6" x14ac:dyDescent="0.2">
      <c r="A555" s="88" t="s">
        <v>1481</v>
      </c>
      <c r="B555" s="106" t="s">
        <v>2281</v>
      </c>
      <c r="C555" s="94" t="s">
        <v>1482</v>
      </c>
      <c r="D555" s="92" t="s">
        <v>1483</v>
      </c>
      <c r="E555" s="92" t="s">
        <v>1484</v>
      </c>
      <c r="F555" s="92" t="s">
        <v>1485</v>
      </c>
    </row>
    <row r="556" spans="1:6" x14ac:dyDescent="0.2">
      <c r="A556" s="88" t="s">
        <v>1481</v>
      </c>
      <c r="B556" s="106" t="s">
        <v>2281</v>
      </c>
      <c r="C556" s="94" t="s">
        <v>1482</v>
      </c>
      <c r="D556" s="92" t="s">
        <v>1483</v>
      </c>
      <c r="E556" s="92" t="s">
        <v>1484</v>
      </c>
      <c r="F556" s="92" t="s">
        <v>1485</v>
      </c>
    </row>
    <row r="557" spans="1:6" x14ac:dyDescent="0.2">
      <c r="A557" s="88" t="s">
        <v>1481</v>
      </c>
      <c r="B557" s="106" t="s">
        <v>2281</v>
      </c>
      <c r="C557" s="94" t="s">
        <v>1482</v>
      </c>
      <c r="D557" s="92" t="s">
        <v>1483</v>
      </c>
      <c r="E557" s="92" t="s">
        <v>1484</v>
      </c>
      <c r="F557" s="92" t="s">
        <v>1485</v>
      </c>
    </row>
    <row r="558" spans="1:6" ht="51" x14ac:dyDescent="0.2">
      <c r="A558" s="88" t="s">
        <v>1068</v>
      </c>
      <c r="B558" s="106" t="s">
        <v>2079</v>
      </c>
      <c r="C558" s="88" t="s">
        <v>1486</v>
      </c>
      <c r="D558" s="88" t="s">
        <v>715</v>
      </c>
      <c r="E558" s="88" t="s">
        <v>716</v>
      </c>
      <c r="F558" s="88" t="s">
        <v>1487</v>
      </c>
    </row>
    <row r="559" spans="1:6" ht="89.25" x14ac:dyDescent="0.2">
      <c r="A559" s="88" t="s">
        <v>1488</v>
      </c>
      <c r="B559" s="106" t="s">
        <v>2282</v>
      </c>
      <c r="C559" s="88" t="s">
        <v>1489</v>
      </c>
      <c r="D559" s="88" t="s">
        <v>1490</v>
      </c>
      <c r="E559" s="88" t="s">
        <v>1491</v>
      </c>
      <c r="F559" s="88" t="s">
        <v>1492</v>
      </c>
    </row>
    <row r="560" spans="1:6" ht="196.5" customHeight="1" x14ac:dyDescent="0.2">
      <c r="A560" s="88" t="s">
        <v>1493</v>
      </c>
      <c r="B560" s="106" t="s">
        <v>2283</v>
      </c>
      <c r="C560" s="88" t="s">
        <v>1494</v>
      </c>
      <c r="D560" s="88" t="s">
        <v>1941</v>
      </c>
      <c r="E560" s="88" t="s">
        <v>1495</v>
      </c>
      <c r="F560" s="88" t="s">
        <v>1496</v>
      </c>
    </row>
    <row r="561" spans="1:6" ht="191.25" x14ac:dyDescent="0.2">
      <c r="A561" s="88" t="s">
        <v>1497</v>
      </c>
      <c r="B561" s="106" t="s">
        <v>2284</v>
      </c>
      <c r="C561" s="88" t="s">
        <v>1498</v>
      </c>
      <c r="D561" s="88" t="s">
        <v>1499</v>
      </c>
      <c r="E561" s="88" t="s">
        <v>1500</v>
      </c>
      <c r="F561" s="88" t="s">
        <v>1501</v>
      </c>
    </row>
    <row r="562" spans="1:6" ht="204" x14ac:dyDescent="0.2">
      <c r="A562" s="88" t="s">
        <v>1502</v>
      </c>
      <c r="B562" s="106" t="s">
        <v>2285</v>
      </c>
      <c r="C562" s="88" t="s">
        <v>1503</v>
      </c>
      <c r="D562" s="88" t="s">
        <v>1504</v>
      </c>
      <c r="E562" s="88" t="s">
        <v>1505</v>
      </c>
      <c r="F562" s="88" t="s">
        <v>1506</v>
      </c>
    </row>
    <row r="563" spans="1:6" ht="178.5" x14ac:dyDescent="0.2">
      <c r="A563" s="88" t="s">
        <v>1507</v>
      </c>
      <c r="B563" s="106" t="s">
        <v>2286</v>
      </c>
      <c r="C563" s="88" t="s">
        <v>1508</v>
      </c>
      <c r="D563" s="88" t="s">
        <v>1509</v>
      </c>
      <c r="E563" s="88" t="s">
        <v>1510</v>
      </c>
      <c r="F563" s="88" t="s">
        <v>1511</v>
      </c>
    </row>
    <row r="564" spans="1:6" ht="63.75" x14ac:dyDescent="0.2">
      <c r="A564" s="88" t="s">
        <v>1512</v>
      </c>
      <c r="B564" s="106" t="s">
        <v>2287</v>
      </c>
      <c r="C564" s="88" t="s">
        <v>1513</v>
      </c>
      <c r="D564" s="88" t="s">
        <v>1514</v>
      </c>
      <c r="E564" s="88" t="s">
        <v>1515</v>
      </c>
      <c r="F564" s="88" t="s">
        <v>1516</v>
      </c>
    </row>
    <row r="565" spans="1:6" ht="102" x14ac:dyDescent="0.2">
      <c r="A565" s="88" t="s">
        <v>1517</v>
      </c>
      <c r="B565" s="106" t="s">
        <v>2288</v>
      </c>
      <c r="C565" s="88" t="s">
        <v>1518</v>
      </c>
      <c r="D565" s="88" t="s">
        <v>1519</v>
      </c>
      <c r="E565" s="88" t="s">
        <v>1520</v>
      </c>
      <c r="F565" s="88" t="s">
        <v>1521</v>
      </c>
    </row>
    <row r="566" spans="1:6" ht="127.5" x14ac:dyDescent="0.2">
      <c r="A566" s="88" t="s">
        <v>1522</v>
      </c>
      <c r="B566" s="106" t="s">
        <v>2289</v>
      </c>
      <c r="C566" s="88" t="s">
        <v>1523</v>
      </c>
      <c r="D566" s="88" t="s">
        <v>1524</v>
      </c>
      <c r="E566" s="88" t="s">
        <v>1525</v>
      </c>
      <c r="F566" s="88" t="s">
        <v>1526</v>
      </c>
    </row>
    <row r="567" spans="1:6" ht="102" x14ac:dyDescent="0.2">
      <c r="A567" s="88" t="s">
        <v>1527</v>
      </c>
      <c r="B567" s="106" t="s">
        <v>2290</v>
      </c>
      <c r="C567" s="88" t="s">
        <v>1528</v>
      </c>
      <c r="D567" s="88" t="s">
        <v>1529</v>
      </c>
      <c r="E567" s="88" t="s">
        <v>1530</v>
      </c>
      <c r="F567" s="88" t="s">
        <v>1531</v>
      </c>
    </row>
    <row r="568" spans="1:6" ht="51" x14ac:dyDescent="0.2">
      <c r="A568" s="88" t="s">
        <v>1532</v>
      </c>
      <c r="B568" s="106" t="s">
        <v>2291</v>
      </c>
      <c r="C568" s="88" t="s">
        <v>1533</v>
      </c>
      <c r="D568" s="88" t="s">
        <v>1534</v>
      </c>
      <c r="E568" s="88" t="s">
        <v>1535</v>
      </c>
      <c r="F568" s="88" t="s">
        <v>1536</v>
      </c>
    </row>
    <row r="569" spans="1:6" ht="51" x14ac:dyDescent="0.2">
      <c r="A569" s="88" t="s">
        <v>1537</v>
      </c>
      <c r="B569" s="106" t="s">
        <v>2292</v>
      </c>
      <c r="C569" s="88" t="s">
        <v>1538</v>
      </c>
      <c r="D569" s="88" t="s">
        <v>1539</v>
      </c>
      <c r="E569" s="88" t="s">
        <v>1540</v>
      </c>
      <c r="F569" s="88" t="s">
        <v>1541</v>
      </c>
    </row>
    <row r="570" spans="1:6" ht="51" x14ac:dyDescent="0.2">
      <c r="A570" s="88" t="s">
        <v>1177</v>
      </c>
      <c r="B570" s="106" t="s">
        <v>2098</v>
      </c>
      <c r="C570" s="88" t="s">
        <v>1542</v>
      </c>
      <c r="D570" s="88" t="s">
        <v>1391</v>
      </c>
      <c r="E570" s="88" t="s">
        <v>798</v>
      </c>
      <c r="F570" s="88" t="s">
        <v>799</v>
      </c>
    </row>
    <row r="571" spans="1:6" ht="51" x14ac:dyDescent="0.2">
      <c r="A571" s="88" t="s">
        <v>1543</v>
      </c>
      <c r="B571" s="106" t="s">
        <v>2293</v>
      </c>
      <c r="C571" s="88" t="s">
        <v>1544</v>
      </c>
      <c r="D571" s="88" t="s">
        <v>1545</v>
      </c>
      <c r="E571" s="88" t="s">
        <v>1546</v>
      </c>
      <c r="F571" s="88" t="s">
        <v>1547</v>
      </c>
    </row>
    <row r="572" spans="1:6" ht="114.75" x14ac:dyDescent="0.2">
      <c r="A572" s="88" t="s">
        <v>1548</v>
      </c>
      <c r="B572" s="106" t="s">
        <v>2294</v>
      </c>
      <c r="C572" s="88" t="s">
        <v>1549</v>
      </c>
      <c r="D572" s="88" t="s">
        <v>1550</v>
      </c>
      <c r="E572" s="88" t="s">
        <v>1551</v>
      </c>
      <c r="F572" s="88" t="s">
        <v>1552</v>
      </c>
    </row>
    <row r="573" spans="1:6" ht="114.75" x14ac:dyDescent="0.2">
      <c r="A573" s="88" t="s">
        <v>1553</v>
      </c>
      <c r="B573" s="106" t="s">
        <v>2295</v>
      </c>
      <c r="C573" s="88" t="s">
        <v>1554</v>
      </c>
      <c r="D573" s="88" t="s">
        <v>1942</v>
      </c>
      <c r="E573" s="88" t="s">
        <v>1555</v>
      </c>
      <c r="F573" s="88" t="s">
        <v>1556</v>
      </c>
    </row>
    <row r="574" spans="1:6" ht="127.5" x14ac:dyDescent="0.2">
      <c r="A574" s="88" t="s">
        <v>1557</v>
      </c>
      <c r="B574" s="106" t="s">
        <v>2296</v>
      </c>
      <c r="C574" s="88" t="s">
        <v>1558</v>
      </c>
      <c r="D574" s="88" t="s">
        <v>1559</v>
      </c>
      <c r="E574" s="88" t="s">
        <v>1560</v>
      </c>
      <c r="F574" s="88" t="s">
        <v>1561</v>
      </c>
    </row>
    <row r="575" spans="1:6" ht="63.75" x14ac:dyDescent="0.2">
      <c r="A575" s="88" t="s">
        <v>1562</v>
      </c>
      <c r="B575" s="106" t="s">
        <v>2297</v>
      </c>
      <c r="C575" s="88" t="s">
        <v>1563</v>
      </c>
      <c r="D575" s="88" t="s">
        <v>1564</v>
      </c>
      <c r="E575" s="88" t="s">
        <v>1565</v>
      </c>
      <c r="F575" s="88" t="s">
        <v>1566</v>
      </c>
    </row>
    <row r="576" spans="1:6" ht="76.5" x14ac:dyDescent="0.2">
      <c r="A576" s="88" t="s">
        <v>1567</v>
      </c>
      <c r="B576" s="106" t="s">
        <v>2298</v>
      </c>
      <c r="C576" s="88" t="s">
        <v>1568</v>
      </c>
      <c r="D576" s="88" t="s">
        <v>1569</v>
      </c>
      <c r="E576" s="88" t="s">
        <v>1570</v>
      </c>
      <c r="F576" s="88" t="s">
        <v>1571</v>
      </c>
    </row>
    <row r="577" spans="1:6" ht="89.25" x14ac:dyDescent="0.2">
      <c r="A577" s="88" t="s">
        <v>1572</v>
      </c>
      <c r="B577" s="106" t="s">
        <v>2299</v>
      </c>
      <c r="C577" s="88" t="s">
        <v>1573</v>
      </c>
      <c r="D577" s="88" t="s">
        <v>1574</v>
      </c>
      <c r="E577" s="88" t="s">
        <v>1575</v>
      </c>
      <c r="F577" s="88" t="s">
        <v>1576</v>
      </c>
    </row>
    <row r="578" spans="1:6" ht="153" x14ac:dyDescent="0.2">
      <c r="A578" s="88" t="s">
        <v>1577</v>
      </c>
      <c r="B578" s="106" t="s">
        <v>2300</v>
      </c>
      <c r="C578" s="88" t="s">
        <v>1578</v>
      </c>
      <c r="D578" s="88" t="s">
        <v>1579</v>
      </c>
      <c r="E578" s="88" t="s">
        <v>1580</v>
      </c>
      <c r="F578" s="88" t="s">
        <v>1581</v>
      </c>
    </row>
    <row r="579" spans="1:6" x14ac:dyDescent="0.2">
      <c r="A579" s="117"/>
      <c r="B579" s="106"/>
    </row>
    <row r="580" spans="1:6" x14ac:dyDescent="0.2">
      <c r="A580" s="117"/>
      <c r="B580" s="106"/>
    </row>
    <row r="581" spans="1:6" x14ac:dyDescent="0.2">
      <c r="A581" s="117"/>
      <c r="B581" s="106"/>
    </row>
    <row r="582" spans="1:6" ht="38.25" x14ac:dyDescent="0.2">
      <c r="A582" s="88" t="s">
        <v>1193</v>
      </c>
      <c r="B582" s="106" t="s">
        <v>2112</v>
      </c>
      <c r="C582" s="88" t="s">
        <v>1582</v>
      </c>
      <c r="D582" s="88" t="s">
        <v>1409</v>
      </c>
      <c r="E582" s="88" t="s">
        <v>853</v>
      </c>
      <c r="F582" s="88" t="s">
        <v>854</v>
      </c>
    </row>
    <row r="583" spans="1:6" ht="38.25" x14ac:dyDescent="0.2">
      <c r="A583" s="88" t="s">
        <v>1583</v>
      </c>
      <c r="B583" s="106" t="s">
        <v>2301</v>
      </c>
      <c r="C583" s="88" t="s">
        <v>1584</v>
      </c>
      <c r="D583" s="88" t="s">
        <v>1585</v>
      </c>
      <c r="E583" s="88" t="s">
        <v>1586</v>
      </c>
      <c r="F583" s="88" t="s">
        <v>1587</v>
      </c>
    </row>
    <row r="584" spans="1:6" ht="38.25" x14ac:dyDescent="0.2">
      <c r="A584" s="88" t="s">
        <v>1588</v>
      </c>
      <c r="B584" s="106" t="s">
        <v>2302</v>
      </c>
      <c r="C584" s="88" t="s">
        <v>1589</v>
      </c>
      <c r="D584" s="88" t="s">
        <v>1590</v>
      </c>
      <c r="E584" s="88" t="s">
        <v>1591</v>
      </c>
      <c r="F584" s="88" t="s">
        <v>1592</v>
      </c>
    </row>
    <row r="585" spans="1:6" ht="25.5" x14ac:dyDescent="0.2">
      <c r="A585" s="88" t="s">
        <v>1593</v>
      </c>
      <c r="B585" s="106" t="s">
        <v>2303</v>
      </c>
      <c r="C585" s="88" t="s">
        <v>1594</v>
      </c>
      <c r="D585" s="88" t="s">
        <v>1595</v>
      </c>
      <c r="E585" s="88" t="s">
        <v>1596</v>
      </c>
      <c r="F585" s="88" t="s">
        <v>1597</v>
      </c>
    </row>
    <row r="586" spans="1:6" ht="76.5" x14ac:dyDescent="0.2">
      <c r="A586" s="88" t="s">
        <v>1598</v>
      </c>
      <c r="B586" s="106" t="s">
        <v>2304</v>
      </c>
      <c r="C586" s="88" t="s">
        <v>1599</v>
      </c>
      <c r="D586" s="88" t="s">
        <v>1600</v>
      </c>
      <c r="E586" s="88" t="s">
        <v>1601</v>
      </c>
      <c r="F586" s="88" t="s">
        <v>1602</v>
      </c>
    </row>
    <row r="587" spans="1:6" ht="63.75" x14ac:dyDescent="0.2">
      <c r="A587" s="88" t="s">
        <v>1603</v>
      </c>
      <c r="B587" s="106" t="s">
        <v>2305</v>
      </c>
      <c r="C587" s="88" t="s">
        <v>1604</v>
      </c>
      <c r="D587" s="88" t="s">
        <v>1943</v>
      </c>
      <c r="E587" s="88" t="s">
        <v>1605</v>
      </c>
      <c r="F587" s="88" t="s">
        <v>1606</v>
      </c>
    </row>
    <row r="588" spans="1:6" ht="38.25" x14ac:dyDescent="0.2">
      <c r="A588" s="88" t="s">
        <v>1607</v>
      </c>
      <c r="B588" s="106" t="s">
        <v>2306</v>
      </c>
      <c r="C588" s="88" t="s">
        <v>1608</v>
      </c>
      <c r="D588" s="88" t="s">
        <v>1609</v>
      </c>
      <c r="E588" s="88" t="s">
        <v>1610</v>
      </c>
      <c r="F588" s="88" t="s">
        <v>1611</v>
      </c>
    </row>
    <row r="589" spans="1:6" ht="51" x14ac:dyDescent="0.2">
      <c r="A589" s="88" t="s">
        <v>1612</v>
      </c>
      <c r="B589" s="106" t="s">
        <v>2307</v>
      </c>
      <c r="C589" s="88" t="s">
        <v>1613</v>
      </c>
      <c r="D589" s="88" t="s">
        <v>1614</v>
      </c>
      <c r="E589" s="88" t="s">
        <v>1615</v>
      </c>
      <c r="F589" s="88" t="s">
        <v>1616</v>
      </c>
    </row>
    <row r="590" spans="1:6" ht="76.5" x14ac:dyDescent="0.2">
      <c r="A590" s="88" t="s">
        <v>1617</v>
      </c>
      <c r="B590" s="106" t="s">
        <v>2308</v>
      </c>
      <c r="C590" s="88" t="s">
        <v>1618</v>
      </c>
      <c r="D590" s="88" t="s">
        <v>1944</v>
      </c>
      <c r="E590" s="88" t="s">
        <v>1619</v>
      </c>
      <c r="F590" s="88" t="s">
        <v>1620</v>
      </c>
    </row>
    <row r="591" spans="1:6" ht="102" x14ac:dyDescent="0.2">
      <c r="A591" s="88" t="s">
        <v>2321</v>
      </c>
      <c r="B591" s="106" t="s">
        <v>2309</v>
      </c>
      <c r="C591" s="88" t="s">
        <v>1621</v>
      </c>
      <c r="D591" s="88" t="s">
        <v>1945</v>
      </c>
      <c r="E591" s="88" t="s">
        <v>1622</v>
      </c>
      <c r="F591" s="88" t="s">
        <v>1623</v>
      </c>
    </row>
    <row r="592" spans="1:6" ht="51" x14ac:dyDescent="0.2">
      <c r="A592" s="88" t="s">
        <v>1624</v>
      </c>
      <c r="B592" s="106" t="s">
        <v>2310</v>
      </c>
      <c r="C592" s="88" t="s">
        <v>1625</v>
      </c>
      <c r="D592" s="88" t="s">
        <v>1626</v>
      </c>
      <c r="E592" s="88" t="s">
        <v>1627</v>
      </c>
      <c r="F592" s="88" t="s">
        <v>1628</v>
      </c>
    </row>
    <row r="593" spans="1:6" ht="63.75" x14ac:dyDescent="0.2">
      <c r="A593" s="88" t="s">
        <v>1629</v>
      </c>
      <c r="B593" s="106" t="s">
        <v>2311</v>
      </c>
      <c r="C593" s="88" t="s">
        <v>1630</v>
      </c>
      <c r="D593" s="88" t="s">
        <v>1946</v>
      </c>
      <c r="E593" s="88" t="s">
        <v>1631</v>
      </c>
      <c r="F593" s="88" t="s">
        <v>1632</v>
      </c>
    </row>
    <row r="594" spans="1:6" x14ac:dyDescent="0.2">
      <c r="A594" s="88" t="s">
        <v>608</v>
      </c>
      <c r="B594" s="106" t="s">
        <v>2056</v>
      </c>
      <c r="C594" s="88" t="s">
        <v>609</v>
      </c>
      <c r="D594" s="88" t="s">
        <v>610</v>
      </c>
      <c r="E594" s="88" t="s">
        <v>611</v>
      </c>
      <c r="F594" s="88" t="s">
        <v>612</v>
      </c>
    </row>
    <row r="595" spans="1:6" ht="127.5" x14ac:dyDescent="0.2">
      <c r="A595" s="88" t="s">
        <v>2397</v>
      </c>
      <c r="B595" s="106" t="s">
        <v>2413</v>
      </c>
      <c r="C595" s="88" t="s">
        <v>2398</v>
      </c>
      <c r="D595" s="88" t="s">
        <v>2399</v>
      </c>
      <c r="E595" s="88" t="s">
        <v>2400</v>
      </c>
      <c r="F595" s="88" t="s">
        <v>2401</v>
      </c>
    </row>
    <row r="596" spans="1:6" ht="25.5" x14ac:dyDescent="0.2">
      <c r="A596" s="88" t="s">
        <v>620</v>
      </c>
      <c r="B596" s="106" t="s">
        <v>2059</v>
      </c>
      <c r="C596" s="88" t="s">
        <v>105</v>
      </c>
      <c r="D596" s="88" t="s">
        <v>621</v>
      </c>
      <c r="E596" s="88" t="s">
        <v>622</v>
      </c>
      <c r="F596" s="88" t="s">
        <v>623</v>
      </c>
    </row>
    <row r="597" spans="1:6" x14ac:dyDescent="0.2">
      <c r="A597" s="88" t="s">
        <v>2377</v>
      </c>
      <c r="B597" s="106" t="s">
        <v>2404</v>
      </c>
      <c r="C597" s="88" t="s">
        <v>2405</v>
      </c>
      <c r="D597" s="88" t="s">
        <v>2406</v>
      </c>
      <c r="E597" s="88" t="s">
        <v>2407</v>
      </c>
      <c r="F597" s="88" t="s">
        <v>2408</v>
      </c>
    </row>
  </sheetData>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3">
    <pageSetUpPr fitToPage="1"/>
  </sheetPr>
  <dimension ref="A1:C6"/>
  <sheetViews>
    <sheetView workbookViewId="0">
      <selection activeCell="C1" sqref="C1"/>
    </sheetView>
  </sheetViews>
  <sheetFormatPr defaultRowHeight="12.75" x14ac:dyDescent="0.2"/>
  <cols>
    <col min="1" max="1" width="27.7109375" customWidth="1"/>
    <col min="2" max="2" width="23" bestFit="1" customWidth="1"/>
    <col min="3" max="3" width="16" bestFit="1" customWidth="1"/>
  </cols>
  <sheetData>
    <row r="1" spans="1:3" ht="25.5" customHeight="1" x14ac:dyDescent="0.2">
      <c r="B1" s="29" t="s">
        <v>620</v>
      </c>
      <c r="C1" s="29" t="s">
        <v>624</v>
      </c>
    </row>
    <row r="2" spans="1:3" x14ac:dyDescent="0.2">
      <c r="A2" t="s">
        <v>349</v>
      </c>
      <c r="B2" s="27">
        <f>Financial!H4</f>
        <v>0</v>
      </c>
      <c r="C2" s="27">
        <f>Financial!I4</f>
        <v>0</v>
      </c>
    </row>
    <row r="3" spans="1:3" x14ac:dyDescent="0.2">
      <c r="A3" s="58" t="s">
        <v>1633</v>
      </c>
      <c r="B3" s="27">
        <f>Quality!H4</f>
        <v>0</v>
      </c>
      <c r="C3" s="27">
        <f>Quality!I4</f>
        <v>0</v>
      </c>
    </row>
    <row r="4" spans="1:3" x14ac:dyDescent="0.2">
      <c r="A4" t="s">
        <v>221</v>
      </c>
      <c r="B4" s="27">
        <f>'Environment &amp; Safety'!H4</f>
        <v>0</v>
      </c>
      <c r="C4" s="27">
        <f>'Environment &amp; Safety'!I4</f>
        <v>0</v>
      </c>
    </row>
    <row r="5" spans="1:3" x14ac:dyDescent="0.2">
      <c r="A5" t="s">
        <v>226</v>
      </c>
      <c r="B5" s="27">
        <f>Security!H4</f>
        <v>0</v>
      </c>
      <c r="C5" s="27">
        <f>Security!I4</f>
        <v>0</v>
      </c>
    </row>
    <row r="6" spans="1:3" x14ac:dyDescent="0.2">
      <c r="A6" s="58" t="s">
        <v>1634</v>
      </c>
      <c r="B6" s="27">
        <f>Summary!E6</f>
        <v>0</v>
      </c>
      <c r="C6" s="27">
        <f>Summary!E30</f>
        <v>0</v>
      </c>
    </row>
  </sheetData>
  <phoneticPr fontId="0" type="noConversion"/>
  <pageMargins left="0.25" right="0.25" top="0.5" bottom="0.5" header="0.5" footer="0.5"/>
  <pageSetup orientation="portrait" r:id="rId1"/>
  <headerFooter alignWithMargins="0">
    <oddFooter>&amp;R&amp;8QF60_Rev 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C7"/>
  <sheetViews>
    <sheetView workbookViewId="0">
      <selection activeCell="C4" sqref="C4"/>
    </sheetView>
  </sheetViews>
  <sheetFormatPr defaultColWidth="16" defaultRowHeight="12.75" x14ac:dyDescent="0.2"/>
  <cols>
    <col min="1" max="1" width="22.85546875" bestFit="1" customWidth="1"/>
    <col min="2" max="2" width="13.85546875" bestFit="1" customWidth="1"/>
  </cols>
  <sheetData>
    <row r="1" spans="1:3" ht="38.25" x14ac:dyDescent="0.2">
      <c r="B1" s="29" t="str">
        <f>IF(Summary!$E$1=Database!$A$1,Database!$A165,IF(Summary!$E$1=Database!$B$1,Database!$B165,IF(Summary!$E$1=Database!$C$1,Database!$C165,IF(Summary!$E$1=Database!$D$1,Database!$D165,IF(Summary!$E$1=Database!$E$1,Database!$E165,IF(Summary!$E$1=Database!$F$1,Database!$F165))))))</f>
        <v>SUPPLIER SELF SCORE</v>
      </c>
      <c r="C1" s="29" t="str">
        <f>IF(Summary!$E$1=Database!$A$1,Database!$A166,IF(Summary!$E$1=Database!$B$1,Database!$B166,IF(Summary!$E$1=Database!$C$1,Database!$C166,IF(Summary!$E$1=Database!$D$1,Database!$D166,IF(Summary!$E$1=Database!$E$1,Database!$E166,IF(Summary!$E$1=Database!$F$1,Database!$F166))))))</f>
        <v>GEXPRO SERVICES SCORE</v>
      </c>
    </row>
    <row r="2" spans="1:3" x14ac:dyDescent="0.2">
      <c r="A2" t="str">
        <f>IF(Summary!$E$1=Database!$A$1,Database!$A89,IF(Summary!$E$1=Database!$B$1,Database!$B89,IF(Summary!$E$1=Database!$C$1,Database!$C89,IF(Summary!$E$1=Database!$D$1,Database!$D89,IF(Summary!$E$1=Database!$E$1,Database!$E89,IF(Summary!$E$1=Database!$F$1,Database!$F89))))))</f>
        <v>Financial</v>
      </c>
      <c r="B2" s="27">
        <f>Financial!H4</f>
        <v>0</v>
      </c>
      <c r="C2" s="27">
        <f>Financial!I4</f>
        <v>0</v>
      </c>
    </row>
    <row r="3" spans="1:3" x14ac:dyDescent="0.2">
      <c r="A3" t="str">
        <f>IF(Summary!$E$1=Database!$A$1,Database!$A169,IF(Summary!$E$1=Database!$B$1,Database!$B169,IF(Summary!$E$1=Database!$C$1,Database!$C169,IF(Summary!$E$1=Database!$D$1,Database!$D169,IF(Summary!$E$1=Database!$E$1,Database!$E169,IF(Summary!$E$1=Database!$F$1,Database!$F169))))))</f>
        <v xml:space="preserve">Quality </v>
      </c>
      <c r="B3" s="27">
        <f>Quality!H4</f>
        <v>0</v>
      </c>
      <c r="C3" s="27">
        <f>Quality!I4</f>
        <v>0</v>
      </c>
    </row>
    <row r="4" spans="1:3" x14ac:dyDescent="0.2">
      <c r="A4" t="str">
        <f>IF(Summary!$E$1=Database!$A$1,Database!$A298,IF(Summary!$E$1=Database!$B$1,Database!$B298,IF(Summary!$E$1=Database!$C$1,Database!$C298,IF(Summary!$E$1=Database!$D$1,Database!$D298,IF(Summary!$E$1=Database!$E$1,Database!$E298,IF(Summary!$E$1=Database!$F$1,Database!$F298))))))</f>
        <v>Social Accountability</v>
      </c>
      <c r="B4" s="27">
        <f>'Social Accountability'!H4</f>
        <v>0</v>
      </c>
      <c r="C4" s="27">
        <f>'Social Accountability'!I4</f>
        <v>0</v>
      </c>
    </row>
    <row r="5" spans="1:3" x14ac:dyDescent="0.2">
      <c r="A5" t="str">
        <f>IF(Summary!$E$1=Database!$A$1,Database!$A451,IF(Summary!$E$1=Database!$B$1,Database!$B451,IF(Summary!$E$1=Database!$C$1,Database!$C451,IF(Summary!$E$1=Database!$D$1,Database!$D451,IF(Summary!$E$1=Database!$E$1,Database!$E451,IF(Summary!$E$1=Database!$F$1,Database!$F451))))))</f>
        <v>Environment &amp; Safety</v>
      </c>
      <c r="B5" s="27">
        <f>'Environment &amp; Safety'!H4</f>
        <v>0</v>
      </c>
      <c r="C5" s="27">
        <f>'Environment &amp; Safety'!I4</f>
        <v>0</v>
      </c>
    </row>
    <row r="6" spans="1:3" x14ac:dyDescent="0.2">
      <c r="A6" t="str">
        <f>IF(Summary!$E$1=Database!$A$1,Database!$A545,IF(Summary!$E$1=Database!$B$1,Database!$B545,IF(Summary!$E$1=Database!$C$1,Database!$C545,IF(Summary!$E$1=Database!$D$1,Database!$D545,IF(Summary!$E$1=Database!$E$1,Database!$E545,IF(Summary!$E$1=Database!$F$1,Database!$F545))))))</f>
        <v>Security</v>
      </c>
      <c r="B6" s="27">
        <f>Security!H4</f>
        <v>0</v>
      </c>
      <c r="C6" s="27">
        <f>Security!I4</f>
        <v>0</v>
      </c>
    </row>
    <row r="7" spans="1:3" x14ac:dyDescent="0.2">
      <c r="A7" t="str">
        <f>IF(Summary!$E$1=Database!$A$1,Database!$A46,IF(Summary!$E$1=Database!$B$1,Database!$B46,IF(Summary!$E$1=Database!$C$1,Database!$C46,IF(Summary!$E$1=Database!$D$1,Database!$D46,IF(Summary!$E$1=Database!$E$1,Database!$E46,IF(Summary!$E$1=Database!$F$1,Database!$F46))))))</f>
        <v>SCORE</v>
      </c>
      <c r="B7" s="27">
        <f>Summary!E6</f>
        <v>0</v>
      </c>
      <c r="C7" s="27">
        <f>Summary!E30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46BA8B86529147A015A838C067C3A5" ma:contentTypeVersion="9" ma:contentTypeDescription="Create a new document." ma:contentTypeScope="" ma:versionID="9e6377b7ed82ef11ff186df25a14ae74">
  <xsd:schema xmlns:xsd="http://www.w3.org/2001/XMLSchema" xmlns:xs="http://www.w3.org/2001/XMLSchema" xmlns:p="http://schemas.microsoft.com/office/2006/metadata/properties" xmlns:ns2="7595dda6-bce2-4fec-823d-3da79aea3edd" targetNamespace="http://schemas.microsoft.com/office/2006/metadata/properties" ma:root="true" ma:fieldsID="180b0d164101281e1b2d051e69d26565" ns2:_="">
    <xsd:import namespace="7595dda6-bce2-4fec-823d-3da79aea3ed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95dda6-bce2-4fec-823d-3da79aea3e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435705-4531-440C-A431-566004635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95dda6-bce2-4fec-823d-3da79aea3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CC1D0E-B263-4EF6-85D0-8DF4B8CE004A}">
  <ds:schemaRefs>
    <ds:schemaRef ds:uri="http://purl.org/dc/terms/"/>
    <ds:schemaRef ds:uri="http://schemas.openxmlformats.org/package/2006/metadata/core-properties"/>
    <ds:schemaRef ds:uri="a146c4bd-671a-4ae8-9b9d-73f0945a5f05"/>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1FAE4D-C606-4FA5-A391-7B8808252B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9</vt:i4>
      </vt:variant>
      <vt:variant>
        <vt:lpstr>Charts</vt:lpstr>
      </vt:variant>
      <vt:variant>
        <vt:i4>6</vt:i4>
      </vt:variant>
      <vt:variant>
        <vt:lpstr>Named Ranges</vt:lpstr>
      </vt:variant>
      <vt:variant>
        <vt:i4>8</vt:i4>
      </vt:variant>
    </vt:vector>
  </HeadingPairs>
  <TitlesOfParts>
    <vt:vector size="23" baseType="lpstr">
      <vt:lpstr>Summary</vt:lpstr>
      <vt:lpstr>Financial</vt:lpstr>
      <vt:lpstr>Quality</vt:lpstr>
      <vt:lpstr>Social Accountability</vt:lpstr>
      <vt:lpstr>Environment &amp; Safety</vt:lpstr>
      <vt:lpstr>Security</vt:lpstr>
      <vt:lpstr>Database</vt:lpstr>
      <vt:lpstr>Sheet3</vt:lpstr>
      <vt:lpstr>Sheet1</vt:lpstr>
      <vt:lpstr>Summary Chart</vt:lpstr>
      <vt:lpstr>Financial Chart</vt:lpstr>
      <vt:lpstr>Quality Chart</vt:lpstr>
      <vt:lpstr>Social Accountability Chart</vt:lpstr>
      <vt:lpstr>Environment Chart</vt:lpstr>
      <vt:lpstr>Security Chart</vt:lpstr>
      <vt:lpstr>'Environment &amp; Safety'!Print_Area</vt:lpstr>
      <vt:lpstr>Financial!Print_Area</vt:lpstr>
      <vt:lpstr>Security!Print_Area</vt:lpstr>
      <vt:lpstr>Summary!Print_Area</vt:lpstr>
      <vt:lpstr>'Environment &amp; Safety'!Print_Titles</vt:lpstr>
      <vt:lpstr>Financial!Print_Titles</vt:lpstr>
      <vt:lpstr>Quality!Print_Titles</vt:lpstr>
      <vt:lpstr>Security!Print_Titles</vt:lpstr>
    </vt:vector>
  </TitlesOfParts>
  <Manager/>
  <Company>GEXPRO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GEXPRO</dc:creator>
  <cp:keywords/>
  <dc:description/>
  <cp:lastModifiedBy>JeahHuey Smith</cp:lastModifiedBy>
  <cp:revision/>
  <cp:lastPrinted>2021-03-22T18:04:08Z</cp:lastPrinted>
  <dcterms:created xsi:type="dcterms:W3CDTF">2010-04-14T11:21:33Z</dcterms:created>
  <dcterms:modified xsi:type="dcterms:W3CDTF">2021-10-11T15:12:03Z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0x0101001446BA8B86529147A015A838C067C3A5</vt:lpwstr>
  </property>
  <property fmtid="{D5CDD505-2E9C-101B-9397-08002B2CF9AE}" pid="3" name="Order">
    <vt:r8>76211600</vt:r8>
  </property>
</Properties>
</file>